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Bia" sheetId="1" r:id="rId1"/>
    <sheet name="CĐKT" sheetId="2" r:id="rId2"/>
    <sheet name="DN - BÁO CÁO KẾT QUẢ KINH DOANH" sheetId="3" r:id="rId3"/>
    <sheet name="LCTT TT" sheetId="4" r:id="rId4"/>
    <sheet name="TM" sheetId="5" r:id="rId5"/>
    <sheet name="TM 2" sheetId="6" r:id="rId6"/>
  </sheets>
  <definedNames>
    <definedName name="_xlnm.Print_Area" localSheetId="1">'CĐKT'!$A$1:$E$122</definedName>
    <definedName name="_xlnm.Print_Titles" localSheetId="1">'CĐKT'!$7:$7</definedName>
  </definedNames>
  <calcPr fullCalcOnLoad="1"/>
</workbook>
</file>

<file path=xl/sharedStrings.xml><?xml version="1.0" encoding="utf-8"?>
<sst xmlns="http://schemas.openxmlformats.org/spreadsheetml/2006/main" count="759" uniqueCount="618">
  <si>
    <t>Báo cáo tài chính</t>
  </si>
  <si>
    <t>Chỉ tiêu</t>
  </si>
  <si>
    <t>Mã chỉ tiêu</t>
  </si>
  <si>
    <t>Thuyết minh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</si>
  <si>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</si>
  <si>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</si>
  <si>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</si>
  <si>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</si>
  <si>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</si>
  <si>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</si>
  <si>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</si>
  <si>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</si>
  <si>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</si>
  <si>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</si>
  <si>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</si>
  <si>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</si>
  <si>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</si>
  <si>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</si>
  <si>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</si>
  <si>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</si>
  <si>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</si>
  <si>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</si>
  <si>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</si>
  <si>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</si>
  <si>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</si>
  <si>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</si>
  <si>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</si>
  <si>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</si>
  <si>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</si>
  <si>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</si>
  <si>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</si>
  <si>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</si>
  <si>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</si>
  <si>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</si>
  <si>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</si>
  <si>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</si>
  <si>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</si>
  <si>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</si>
  <si>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</si>
  <si>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</si>
  <si>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</si>
  <si>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</si>
  <si>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</si>
  <si>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</si>
  <si>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</si>
  <si>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</si>
  <si>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</si>
  <si>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</si>
  <si>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</si>
  <si>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</si>
  <si>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</si>
  <si>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DN - BẢNG CÂN ĐỐI KẾ TOÁN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</si>
  <si>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</si>
  <si>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</si>
  <si>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</si>
  <si>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</si>
  <si>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</si>
  <si>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</si>
  <si>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</si>
  <si>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</si>
  <si>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</si>
  <si>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</si>
  <si>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</si>
  <si>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</si>
  <si>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</si>
  <si>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</si>
  <si>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</si>
  <si>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</si>
  <si>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</si>
  <si>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</si>
  <si>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</si>
  <si>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</si>
  <si>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</si>
  <si>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</si>
  <si>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</si>
  <si>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</si>
  <si>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</si>
  <si>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</si>
  <si>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</si>
  <si>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</si>
  <si>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</si>
  <si>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</si>
  <si>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</si>
  <si>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</si>
  <si>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</si>
  <si>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</si>
  <si>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</si>
  <si>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</si>
  <si>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</si>
  <si>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</si>
  <si>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</si>
  <si>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</si>
  <si>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</si>
  <si>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</si>
  <si>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</si>
  <si>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</si>
  <si>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</si>
  <si>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</si>
  <si>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</si>
  <si>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</si>
  <si>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</si>
  <si>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</si>
  <si>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</si>
  <si>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</si>
  <si>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</si>
  <si>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</si>
  <si>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</si>
  <si>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</si>
  <si>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</si>
  <si>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</si>
  <si>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</si>
  <si>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</si>
  <si>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</si>
  <si>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</si>
  <si>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</si>
  <si>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</si>
  <si>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</si>
  <si>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</si>
  <si>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</si>
  <si>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</si>
  <si>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</si>
  <si>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</si>
  <si>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</si>
  <si>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</si>
  <si>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</si>
  <si>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</si>
  <si>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</si>
  <si>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</si>
  <si>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</si>
  <si>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</si>
  <si>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</si>
  <si>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</si>
  <si>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</si>
  <si>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</si>
  <si>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</si>
  <si>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</si>
  <si>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</si>
  <si>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</si>
  <si>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</si>
  <si>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</si>
  <si>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</si>
  <si>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</si>
  <si>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</si>
  <si>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</si>
  <si>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</si>
  <si>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</si>
  <si>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</si>
  <si>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</si>
  <si>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</si>
  <si>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</si>
  <si>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</si>
  <si>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</si>
  <si>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</si>
  <si>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</si>
  <si>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</si>
  <si>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</si>
  <si>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</si>
  <si>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</si>
  <si>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</si>
  <si>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</si>
  <si>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</si>
  <si>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</si>
  <si>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</si>
  <si>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</si>
  <si>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</si>
  <si>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</si>
  <si>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</si>
  <si>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</si>
  <si>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</si>
  <si>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</si>
  <si>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</si>
  <si>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</si>
  <si>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</si>
  <si>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</si>
  <si>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</si>
  <si>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</si>
  <si>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</si>
  <si>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</si>
  <si>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</si>
  <si>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</si>
  <si>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</si>
  <si>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</si>
  <si>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</si>
  <si>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</si>
  <si>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</si>
  <si>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</si>
  <si>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</si>
  <si>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</si>
  <si>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</si>
  <si>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</si>
  <si>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</si>
  <si>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</si>
  <si>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</si>
  <si>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</si>
  <si>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</si>
  <si>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</si>
  <si>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</si>
  <si>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</si>
  <si>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</si>
  <si>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</si>
  <si>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</si>
  <si>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</si>
  <si>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</si>
  <si>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</si>
  <si>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</si>
  <si>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</si>
  <si>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</si>
  <si>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</si>
  <si>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</si>
  <si>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</si>
  <si>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</si>
  <si>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</si>
  <si>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</si>
  <si>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</si>
  <si>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</si>
  <si>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</si>
  <si>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</si>
  <si>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</si>
  <si>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</si>
  <si>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</si>
  <si>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</si>
  <si>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</si>
  <si>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</si>
  <si>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</si>
  <si>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</si>
  <si>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</si>
  <si>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</si>
  <si>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</si>
  <si>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</si>
  <si>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</si>
  <si>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</si>
  <si>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</si>
  <si>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</si>
  <si>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</si>
  <si>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</si>
  <si>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</si>
  <si>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</si>
  <si>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</si>
  <si>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</si>
  <si>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</si>
  <si>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</si>
  <si>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</si>
  <si>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</si>
  <si>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</si>
  <si>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2. Vật tư, hàng hóa nhận giữ hộ, nhận gia công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</si>
  <si>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</si>
  <si>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</si>
  <si>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</si>
  <si>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</si>
  <si>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</si>
  <si>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</si>
  <si>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</si>
  <si>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</si>
  <si>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</si>
  <si>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</si>
  <si>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</si>
  <si>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</si>
  <si>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</si>
  <si>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</si>
  <si>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</si>
  <si>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</si>
  <si>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</si>
  <si>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</si>
  <si>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</si>
  <si>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</si>
  <si>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</si>
  <si>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</si>
  <si>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</si>
  <si>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</si>
  <si>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</si>
  <si>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</si>
  <si>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</si>
  <si>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</si>
  <si>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</si>
  <si>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</si>
  <si>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</si>
  <si>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</si>
  <si>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</si>
  <si>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</si>
  <si>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</si>
  <si>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</si>
  <si>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</si>
  <si>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</si>
  <si>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</si>
  <si>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</si>
  <si>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</si>
  <si>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</si>
  <si>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</si>
  <si>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</si>
  <si>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</si>
  <si>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Địa chỉ: Tầng 11, Toà nhà Vinaconex9, Khu đô thị Mễ Trì hạ, Đường Phạm Hùng Từ Liêm Hà Nội</t>
  </si>
  <si>
    <t>Lũy kế từ đầu năm đến cuối quý này (Năm trước)</t>
  </si>
  <si>
    <t>Lũy kế từ đầu năm đến cuối quý này (Năm nay)</t>
  </si>
  <si>
    <t>5. Lợi nhuận gộp về bán hàng và cung cấp dịch vụ (20=10-11)</t>
  </si>
  <si>
    <t xml:space="preserve">    Kế toán trưởng</t>
  </si>
  <si>
    <t xml:space="preserve">      Giám đốc</t>
  </si>
  <si>
    <t>________________</t>
  </si>
  <si>
    <t>_______________</t>
  </si>
  <si>
    <t xml:space="preserve">        _______________</t>
  </si>
  <si>
    <t>Giám đốc</t>
  </si>
  <si>
    <t>CÔNG TY: Cổ phần Đầu tư Sản xuất và Thương mại Việt nam</t>
  </si>
  <si>
    <t>Tel: 04.37689658       Fax: 04.37689659</t>
  </si>
  <si>
    <t>Nguyễn Tuấn Minh</t>
  </si>
  <si>
    <t xml:space="preserve">   Nguyễn Huy Hiệp</t>
  </si>
  <si>
    <t xml:space="preserve">        NguyễnTuấn Minh</t>
  </si>
  <si>
    <t>thuyÕt minh b¸o c¸o tµi chÝnh gi÷a niªn ®é</t>
  </si>
  <si>
    <t>I-</t>
  </si>
  <si>
    <t>§Æc ®iÓm ho¹t ®éng cña doanh nghiÖp</t>
  </si>
  <si>
    <t>1-</t>
  </si>
  <si>
    <t>H×nh thøc së h÷u vèn</t>
  </si>
  <si>
    <t>: C«ng ty Cæ phÇn</t>
  </si>
  <si>
    <t>2-</t>
  </si>
  <si>
    <t>LÜnh vùc kinh doanh</t>
  </si>
  <si>
    <t>: §Çu t­, s¶n xuÊt vµ th­¬ng m¹i</t>
  </si>
  <si>
    <t>3-</t>
  </si>
  <si>
    <t>Ngµnh nghÒ kinh doanh:</t>
  </si>
  <si>
    <t xml:space="preserve"> - Kinh doanh c¸c lo¹i vËt t­, vËt liÖu, m¸y mãc, thiÕt bÞ phôc vô c¸c ngµnh: c«ng nghiÖp, x©y dùng, giao th«ng, khai th¸c kho¸ng s¶n, tin häc, ®iÖn, ®iÖn tö, ®iÖn l¹nh, viÔn th«ng, ytÕ (kh«ng bao gåm kinh doanh d­îc phÈm vµ nguyªn liÖu s¶n xuÊt thuèc), ®ãng tµu, hÖ thèng chiÕu s¸ng ®« thÞ vµ d©n dông.</t>
  </si>
  <si>
    <t xml:space="preserve"> - DÞch vô söa ch÷a c¸c lo¹i thiÕt bÞ c«ng ty kinh doanh;</t>
  </si>
  <si>
    <t xml:space="preserve"> - Kinh doanh vËt liÖu x©y dùng;</t>
  </si>
  <si>
    <t xml:space="preserve"> - Kinh doanh «t«, xe m¸y, phô tïng «t«, xe m¸y;</t>
  </si>
  <si>
    <t xml:space="preserve"> - S¶n xuÊt, chÕ t¹o c¸c s¶n phÈm c¬ khÝ;</t>
  </si>
  <si>
    <t xml:space="preserve"> - In vµ c¸c dÞch vô liªn quan ®Õn in;</t>
  </si>
  <si>
    <t xml:space="preserve"> - DÞch vô giao nhËn, vËn t¶i, lµm thñ tôc h¶i quan;</t>
  </si>
  <si>
    <t xml:space="preserve"> - §¹i lý mua, ®¹i lý b¸n, ký göi hµng ho¸;</t>
  </si>
  <si>
    <t xml:space="preserve"> - XuÊt nhËp khÈu, uû th¸c xuÊt nhËp khÈu c¸c mÆt hµng c«ng ty kinh doanh.</t>
  </si>
  <si>
    <t>II-</t>
  </si>
  <si>
    <t>Kú kÕ to¸n, ®¬n vÞ tiÒn tÖ sö dông trong kÕ to¸n</t>
  </si>
  <si>
    <r>
      <t>Kú kÕ to¸n n¨m</t>
    </r>
    <r>
      <rPr>
        <sz val="12"/>
        <rFont val=".VnTime"/>
        <family val="2"/>
      </rPr>
      <t xml:space="preserve"> : B¾t ®Çu tõ ngµy 01/01 kÕt thóc vµo ngµy 31/12 hµng n¨m d­¬ng lÞch.</t>
    </r>
  </si>
  <si>
    <r>
      <t xml:space="preserve">§¬n vÞ tiÒn tÖ sö dông trong kÕ to¸n </t>
    </r>
    <r>
      <rPr>
        <sz val="12"/>
        <rFont val=".VnTime"/>
        <family val="2"/>
      </rPr>
      <t>:</t>
    </r>
  </si>
  <si>
    <t xml:space="preserve"> - Sö dông tiÒn ®ång ViÖt nam (VND)</t>
  </si>
  <si>
    <t>III-</t>
  </si>
  <si>
    <t>ChuÈn mùc vµ chÕ ®é kÕ to¸n ¸p dông</t>
  </si>
  <si>
    <t>ChÕ ®é kÕ to¸n ¸p dông</t>
  </si>
  <si>
    <t xml:space="preserve"> - Theo chÕ ®é kÕ to¸n doanh nghiÖp: Do Bé tµi chÝnh quy ®Þnh t¹i Q§ sè 15/2006/Q§-BTC ngµy 20/03/2006</t>
  </si>
  <si>
    <t>Tuyªn bè vÒ viÖc tu©n thñ ChuÈn mùc kÕ to¸n vµ chÕ ®é kÕ to¸n</t>
  </si>
  <si>
    <t xml:space="preserve"> - B¸o c¸o tµi chÝnh cña C«ng ty ®­îc lËp vµ tr×nh bµy phï hîp víi c¸c chuÈn mùc vµ chÕ ®é kÕ to¸n VN hiÖn hµnh.</t>
  </si>
  <si>
    <t>H×nh thøc kÕ to¸n ¸p dông :</t>
  </si>
  <si>
    <t xml:space="preserve"> </t>
  </si>
  <si>
    <t xml:space="preserve"> - Theo h×nh thøc kÕ to¸n m¸y vi tÝnh</t>
  </si>
  <si>
    <t>IV-</t>
  </si>
  <si>
    <t>C¸c chÝnh s¸ch kÕ to¸n ¸p dông</t>
  </si>
  <si>
    <t>Nguyªn t¾c ghi nhËn c¸c kho¶n tiÒn vµ c¸c kho¶n t­¬ng ®­¬ng tiÒn</t>
  </si>
  <si>
    <t xml:space="preserve"> - Ghi chÐp sæ kÕ to¸n theo tiÒn ViÖt nam ®ång.</t>
  </si>
  <si>
    <t xml:space="preserve"> - C¸c lo¹i tiÒn kh¸c sö dông ®­îc quy ®æi ra tiÒn VND theo tû gi¸ t¹i thêi ®iÓm thanh to¸n.</t>
  </si>
  <si>
    <t>Nguyªn t¾c ghi nhËn hµng tån kho</t>
  </si>
  <si>
    <t xml:space="preserve">     Hµng tån kho ®­îc x¸c ®Þnh trªn c¬ së gi¸ gèc. Gi¸ gèc hµng tån kho bao gåm chi phÝ mua, chi phÝ chÕ biÕn vµ c¸c chi phÝ liªn quan trùc tiÕp kh¸c ph¸t sinh ®Ó cã ®­îc hµng tån kho ë ®Þa ®iÓm vµ tr¹ng th¸i hiÖn t¹i.</t>
  </si>
  <si>
    <t xml:space="preserve"> - Ph­¬ng ph¸p x¸c ®Þnh hµng tån kho cuèi kú : theo ph­¬ng ph¸p gi¸ ®Ých danh</t>
  </si>
  <si>
    <t xml:space="preserve"> - Ph­¬ng ph¸p h¹ch to¸n hµng tån kho : Theo ph­¬ng ph¸p kª khai th­êng xuyªn</t>
  </si>
  <si>
    <t>Dù phßng cho hµng tån kho ®­îc trÝch lËp cho phÇn gi¸ trÞ dù kiÕn bÞ tæn thÊt do c¸c kho¶n suy gi¶m trong gi¸ trÞ (do hµng gi¶m gi¸, kÐm phÈm chÊt, lçi thêi ...) cã thÓ xÈu ra ®èi víi vËt t­, thµnh phÈm, hµng ho¸ tån kho thuéc quyÒn së h÷u cña C«ng ty dùa trªn b»ng chøng hîp lý vÒ sù suy gi¶m gi¸ trÞ t¹i ngµy kÕt thóc kú kÕ to¸n n¨m. T¨ng hoÆc gi¶m sè d­ tµi kho¶n dù phßng gi¶m gi¸ hµng tån kho ®­îc h¹ch to¸n vµo gi¸ vèn hµng b¸n trªn b¸o c¸o kÕt qu¶ ho¹t ®éng SXKD.</t>
  </si>
  <si>
    <t>Nguyªn t¾c ghi nhËn vµ khÊu hao TSC§</t>
  </si>
  <si>
    <t xml:space="preserve"> - Tµi s¶n cè ®Þnh ®­îc ph¶n ¸nh theo nguyªn gi¸ trõ hao mßn luü kÕ. Nguyªn gi¸ TSC§ bao gåm toµn bé c¸c chi phÝ mµ c«ng ty ph¶i bá ra ®Ó cã ®­îc TSC§ tÝnh ®Õn thêi ®iÓm ®­a tµi s¶n ®ã vµo tr¹ng th¸i s½n sµng sö dông. C¸c chi phÝ ph¸t sinh sau ghi nhËn ban ®Çu chØ ®­îc ghi t¨ng nguyªn gi¸ TSC§ nÕu c¸c chi phÝ nµy ch¾c ch¾n lµm t¨ng lîi Ých kinh tÕ trong t­¬ng lai do sö dông tµi s¶n ®ã. Khi t¸i s¶n ®­îc b¸n hay kh«ng sö dông n÷a, nguyªn gi¸ vµ gi¸ trÞ hao mßn luü kÕ cña tµi s¶n ®­îc lo¹i ra khái tµi kho¶n vµ l·i lç ph¸t sinh tõ viÖc thanh lý tµi s¶n ®­îc h¹ch to¸n vµo b¸o c¸o kÕt qu¶ ho¹t ®éng SXKD.</t>
  </si>
  <si>
    <t xml:space="preserve">- Ph­¬ng ph¸p khÊu hao, thêi gian sö dông h÷u Ých hoÆc tû lÖ khÊu hao TSC§ h÷u h×nh, TSC§ v« h×nh : </t>
  </si>
  <si>
    <t>5-</t>
  </si>
  <si>
    <t>Nguyªn t¾c ghi nhËn c¸c kho¶n ®Çu t­ tµi chÝnh:</t>
  </si>
  <si>
    <t xml:space="preserve"> - C¸c kho¶n ®Çu t­ vµo c«ng ty con, c«ng ty liªn kÕt, vèn gãp vµo c¬ së kinh doanh ®ång kiÓm so¸t</t>
  </si>
  <si>
    <t xml:space="preserve"> - C¸c kho¶n ®Çu t­ chøng kho¸n ng¾n h¹n</t>
  </si>
  <si>
    <t xml:space="preserve"> - C¸c kho¶n ®Çu t­ ng¾n h¹n, dµi h¹n kh¸c:</t>
  </si>
  <si>
    <t>6-</t>
  </si>
  <si>
    <t>Chi phÝ ®i vay</t>
  </si>
  <si>
    <t>Chi phÝ ®i vay gåm:</t>
  </si>
  <si>
    <t xml:space="preserve"> - L·i tiÒn vay ng¾n h¹n, dµi h¹n;</t>
  </si>
  <si>
    <t xml:space="preserve"> - PhÇnph©n bæ c¸c kho¶n chi phÝ phô ph¸t sinh liªn quan tíi qu¸ tr×nh lµm thñ tôc vay;</t>
  </si>
  <si>
    <t xml:space="preserve"> - Chi phÝ tµi chÝnh cña tµi s¶n thuª tµi chÝnh.</t>
  </si>
  <si>
    <t>7-</t>
  </si>
  <si>
    <t>Chi phÝ chê ph©n bæ vµ chi phÝ tr¶ tr­íc</t>
  </si>
  <si>
    <t xml:space="preserve"> - C¸c c«ng cô, dông cô ®· ®­a vµo sö dông ®­îc ph©n bæ vµo chi phÝ trong kú theo ph­¬ng ph¸p ®­êng th¼ng víi thêi gian ph©n bæ kh«ng qu¸ 24 th¸ng</t>
  </si>
  <si>
    <t>10-</t>
  </si>
  <si>
    <t>Nguyªn t¾c ghi nhËn vèn chñ së h÷u</t>
  </si>
  <si>
    <t xml:space="preserve"> - Vèn ®Çu t­ cña chñ së h÷u : ®­îc ghi nhËn theo sè vèn thùc gãp cña chñ së h÷u </t>
  </si>
  <si>
    <t xml:space="preserve"> - Nguyªn t¾c ghi nhËn lîi nhuËn ch­a ph©n phèi : Lîi nhuËn sau thuÕ ch­a ph©n phèi ph¶n ¸nh trªn B¶ng c©n ®èi kÕ to¸n lµ sè lîi nhuËn tõ c¸c ho¹t ®éng cña doanh nghiÖp sau khi trõ (-) chi phÝ thuÕ TNDN cña n¨m nay vµ c¸c kho¶n ®iÒu chØnh cña n¨m tr­íc.</t>
  </si>
  <si>
    <t>11-</t>
  </si>
  <si>
    <t>Nguyªn t¾c vµ ph­¬ng ph¸p ghi nhËn doanh thu :</t>
  </si>
  <si>
    <t xml:space="preserve"> - Doanh thu b¸n hµng: ViÖc ghi nhËn doanh thu b¸n hµng cña doanh nghiÖp tu©n thñ ®Çy ®ñ 5 ®iÒu kiÖn ghi nhËn doanh thu quy ®Þnh t¹i ChuÈn mùc kÕ to¸n sè 14 "Doanh thu vµ thu nhËp kh¸c"</t>
  </si>
  <si>
    <t xml:space="preserve"> - Doanh thu cung cÊp dÞch vô ViÖc ghi nhËn doanh thu cung cÊp dÞch vô cña DN tu©n thñ ®Çy ®ñ 04 ®iÒu kiÖn ghi nhËn doanh thu cung cÊp dÞch vô quy ®Þnh t¹i ChuÈn mùc sè 14. </t>
  </si>
  <si>
    <t xml:space="preserve"> - Doanh thu ho¹t ®éng tµi chÝnh : viÖc ghi nhËn doanh thu nµy ®­îc tu©n thñ ®Çy ®ñ 02 ®iÒu kiÖn ghi nhËn doanh thu Ho¹t ®éng tµi chÝnh quy ®Þnh t¹i chuÈn mùc sè 14.</t>
  </si>
  <si>
    <t>12-</t>
  </si>
  <si>
    <r>
      <t>Nguyªn t¾c vµ ph­¬ng ph¸p ghi nhËn chi phÝ tµi chÝnh</t>
    </r>
    <r>
      <rPr>
        <sz val="12"/>
        <rFont val=".VnTime"/>
        <family val="0"/>
      </rPr>
      <t xml:space="preserve"> : </t>
    </r>
  </si>
  <si>
    <t>Chi phÝ tµi chÝnh ®­îc ghi nhËn trong B¸o c¸o kÕt qu¶ ho¹t ®éng s¶n xuÊt kinh doanh lµ tæng chi phÝ tµi chÝnh ph¸t sinh trong kú (kh«ng bï trõ víi doanh thu ho¹t ®éng tµi chÝnh)</t>
  </si>
  <si>
    <t>13-</t>
  </si>
  <si>
    <r>
      <t>Nguyªn t¾c vµ ph­¬ng ph¸p ghi nhËn chi phÝ thuÕ thu nhËp doanh nghiÖp hiÖn hµnh</t>
    </r>
    <r>
      <rPr>
        <sz val="12"/>
        <rFont val=".VnTime"/>
        <family val="0"/>
      </rPr>
      <t xml:space="preserve"> :  </t>
    </r>
  </si>
  <si>
    <t>§­îc x¸c ®Þnh trªn c¬ së thu nhËp chÞu thuÕ  vµ thuÕ suÊt thuÕ TNDN trong n¨m hiÖn hµnh.</t>
  </si>
  <si>
    <t>V-</t>
  </si>
  <si>
    <t xml:space="preserve">Th«ng tin bæ sung cho c¸c kho¶n môc tr×nh bµy trong B¶ng c©n ®èi KT </t>
  </si>
  <si>
    <t>(§¬n vÞ tÝnh : ®ång)</t>
  </si>
  <si>
    <t>01-</t>
  </si>
  <si>
    <t xml:space="preserve"> TiÒn</t>
  </si>
  <si>
    <t xml:space="preserve"> - TiÒn mÆt</t>
  </si>
  <si>
    <t xml:space="preserve"> - TiÒn göi ng©n hµng</t>
  </si>
  <si>
    <t xml:space="preserve"> - TiÒn ®ang chuyÓn</t>
  </si>
  <si>
    <t xml:space="preserve">Céng </t>
  </si>
  <si>
    <t>03-</t>
  </si>
  <si>
    <t xml:space="preserve"> C¸c kho¶n ph¶i thu ng¾n h¹n kh¸c</t>
  </si>
  <si>
    <t xml:space="preserve"> - Thu hé tr¶ hé (Cty CP XD C«ng tr×nh NgÇm)</t>
  </si>
  <si>
    <t xml:space="preserve"> - B¶o hiÓm nép thõa</t>
  </si>
  <si>
    <t xml:space="preserve"> - Ph¶i thu kh¸c</t>
  </si>
  <si>
    <t>04-</t>
  </si>
  <si>
    <t xml:space="preserve"> Hµng tån kho</t>
  </si>
  <si>
    <t xml:space="preserve">   - Chi phÝ s¶n xuÊt, kinh doanh dë dang</t>
  </si>
  <si>
    <t xml:space="preserve">   - NVL tån kho</t>
  </si>
  <si>
    <t xml:space="preserve">   - Hµng ho¸</t>
  </si>
  <si>
    <t xml:space="preserve">   - Hµng göi ®i b¸n</t>
  </si>
  <si>
    <t>Céng gi¸ gèc hµng tån kho</t>
  </si>
  <si>
    <t>05-</t>
  </si>
  <si>
    <t>ThuÕ vµ c¸c kho¶n ph¶i thu Nhµ n­íc</t>
  </si>
  <si>
    <t xml:space="preserve"> - ThuÕ TNDN nép thõa</t>
  </si>
  <si>
    <t xml:space="preserve"> - ThuÕ GTGT nép thõa</t>
  </si>
  <si>
    <t xml:space="preserve"> - ThuÕ nhËp khÈu nép thõa</t>
  </si>
  <si>
    <t>06-</t>
  </si>
  <si>
    <t>Ph¶i thu dµi h¹n néi bé</t>
  </si>
  <si>
    <t>Cuèi n¨m</t>
  </si>
  <si>
    <t>§Çu n¨m</t>
  </si>
  <si>
    <t xml:space="preserve"> - Cho vay dµi h¹n néi bé</t>
  </si>
  <si>
    <t xml:space="preserve"> - Ph¶i thu dµi h¹n néi bé kh¸c</t>
  </si>
  <si>
    <t>Céng</t>
  </si>
  <si>
    <t>08-</t>
  </si>
  <si>
    <t xml:space="preserve"> - T¨ng gi¶m tµi s¶n cè ®Þnh h÷u h×nh</t>
  </si>
  <si>
    <t>Kho¶n môc</t>
  </si>
  <si>
    <t>Nhµ cöa vËt kiÕn tróc</t>
  </si>
  <si>
    <t>M¸y mãc thiÕt bÞ</t>
  </si>
  <si>
    <t>Ph­¬ng tiÖn vËn t¶i</t>
  </si>
  <si>
    <t>ThiÕt bÞ dông cô qu¶n lý</t>
  </si>
  <si>
    <t>Tæng céng</t>
  </si>
  <si>
    <t>Nguyªn gi¸ TSC§HH</t>
  </si>
  <si>
    <t>Sè d­ ®Çu n¨m</t>
  </si>
  <si>
    <t xml:space="preserve"> - Mua trong n¨m (SCL)</t>
  </si>
  <si>
    <t xml:space="preserve"> - Thanh lý nh­îng b¸n</t>
  </si>
  <si>
    <t>Sè d­ cuèi n¨m</t>
  </si>
  <si>
    <t>Gi¸ trÞ hao mßn luü kÕ</t>
  </si>
  <si>
    <t xml:space="preserve"> - KhÊu hao trong n¨m</t>
  </si>
  <si>
    <t>Gi¸ trÞ cßn l¹i cña TSC§HH</t>
  </si>
  <si>
    <t xml:space="preserve"> - T¹i ngµy ®Çu n¨m</t>
  </si>
  <si>
    <t xml:space="preserve"> - Nguyªn gi¸ TSC§ cuèi n¨m ®· KH hÕt nh­ng vÉn cßn sö dông</t>
  </si>
  <si>
    <t xml:space="preserve"> - Nguyªn gi¸ TSC§ cuèi n¨m chê thanh lý</t>
  </si>
  <si>
    <t>§Çu t­ dµi h¹n kh¸c</t>
  </si>
  <si>
    <t>Néi dung</t>
  </si>
  <si>
    <t>Ghi chó</t>
  </si>
  <si>
    <t>Sè l­îng</t>
  </si>
  <si>
    <t>GT ®Çu t­</t>
  </si>
  <si>
    <t>C«ng ty CP §Çu t­ x©y dùng vµ khai th¸c má Vinavico</t>
  </si>
  <si>
    <t>HNX</t>
  </si>
  <si>
    <t>C«ng ty Cæ phÇn øng dôngC«ng nghÖ &amp; CNC ViÖt nam</t>
  </si>
  <si>
    <t>OTC</t>
  </si>
  <si>
    <t>14-</t>
  </si>
  <si>
    <t>Chi phÝ tr¶ tr­íc dµi h¹n</t>
  </si>
  <si>
    <t>Sè d­ 
®Çu n¨m</t>
  </si>
  <si>
    <t>T¨ng 
trong n¨m</t>
  </si>
  <si>
    <t>Ph©n bæ
 trong n¨m</t>
  </si>
  <si>
    <t>Sè d­
 cuèi n¨m</t>
  </si>
  <si>
    <t>CÇn khoan Robin</t>
  </si>
  <si>
    <t>C«ng cô dông cô</t>
  </si>
  <si>
    <t>15-</t>
  </si>
  <si>
    <t>Vay vµ nî ng¾n h¹n</t>
  </si>
  <si>
    <t>ChØ tiªu</t>
  </si>
  <si>
    <t xml:space="preserve"> - Nî dµi h¹n ®Õn h¹n tr¶</t>
  </si>
  <si>
    <t>16-</t>
  </si>
  <si>
    <t>ThuÕ vµ c¸c kho¶n ph¶i nép Nhµ n­íc</t>
  </si>
  <si>
    <t xml:space="preserve"> - ThuÕ gi¸ trÞ gia t¨ng</t>
  </si>
  <si>
    <t xml:space="preserve"> - ThuÕ XuÊt nhËp khÈu</t>
  </si>
  <si>
    <t xml:space="preserve"> - ThuÕ Thu nhËp doanh nghiÖp</t>
  </si>
  <si>
    <t xml:space="preserve"> - ThuÕ thu nhËp c¸ nh©n</t>
  </si>
  <si>
    <t xml:space="preserve"> - ThuÕ m«n bµi</t>
  </si>
  <si>
    <t>18-</t>
  </si>
  <si>
    <t>C¸c kho¶n ph¶i tr¶, ph¶i nép ng¾n h¹n kh¸c</t>
  </si>
  <si>
    <t xml:space="preserve"> - Tµi s¶n thiÕu chê gi¶i quyÕt</t>
  </si>
  <si>
    <t xml:space="preserve"> - Kinh phÝ c«ng ®oµn</t>
  </si>
  <si>
    <t xml:space="preserve"> - B¶o hiÓm x· héi</t>
  </si>
  <si>
    <t xml:space="preserve"> - B¶o hiÓm Y tÕ</t>
  </si>
  <si>
    <t xml:space="preserve"> - B¶o hiÓm thÊt nghiÖp</t>
  </si>
  <si>
    <t xml:space="preserve"> - Ph¶i tr¶ ph¶i nép kh¸c</t>
  </si>
  <si>
    <t>22-</t>
  </si>
  <si>
    <t>Vèn chñ së h÷u</t>
  </si>
  <si>
    <t>a-</t>
  </si>
  <si>
    <t>T×nh h×nh biÕn ®éng cña vèn chñ së h÷u</t>
  </si>
  <si>
    <t>Vèn cæ phÇn</t>
  </si>
  <si>
    <t>Quü ®Çu t­ ph¸t triÓn</t>
  </si>
  <si>
    <t>Quü dù phßng tµi chÝnh</t>
  </si>
  <si>
    <t>Quü kh¸c thuéc vèn CSH</t>
  </si>
  <si>
    <t>Lîi nhuËn ch­a ph©n phèi</t>
  </si>
  <si>
    <t>T¨ng vèn trong n¨m</t>
  </si>
  <si>
    <t>Bæ sung vèn tõ c¸c quü</t>
  </si>
  <si>
    <t>Lîi nhuËn trong n¨m</t>
  </si>
  <si>
    <t>TrÝch quü khen th­ëng phóc lîi</t>
  </si>
  <si>
    <t>TrÝch quü th­ëng B§H</t>
  </si>
  <si>
    <t>Gi¶m vèn trong n¨m (*)</t>
  </si>
  <si>
    <t>Lîi nhuËn trong kú</t>
  </si>
  <si>
    <t>Chia cæ tøc 2010</t>
  </si>
  <si>
    <t>Gi¶m vèn trong n¨m</t>
  </si>
  <si>
    <t xml:space="preserve">b- </t>
  </si>
  <si>
    <t xml:space="preserve">Chi tiÕt vèn ®Çu t­ cña chñ së h÷u </t>
  </si>
  <si>
    <t xml:space="preserve"> - Vèn gãp cña cæ ®«ng</t>
  </si>
  <si>
    <t xml:space="preserve">    + Cæ ®«ng s¸ng lËp</t>
  </si>
  <si>
    <t>C«ng ty CP X©y dùng C«ng tr×nh NgÇm</t>
  </si>
  <si>
    <t>§Æng Ngäc TuyÕn</t>
  </si>
  <si>
    <t>NguyÔn TuÊn Minh</t>
  </si>
  <si>
    <t xml:space="preserve">    + Héi ®ång Qu¶n trÞ vµ ban Gi¸m ®èc</t>
  </si>
  <si>
    <t>NguyÔn Thanh Hoµn</t>
  </si>
  <si>
    <t>C«ng ty CP VINAVICO</t>
  </si>
  <si>
    <t>Mai Hång Bµng</t>
  </si>
  <si>
    <t>NguyÔn M¹nh Hµ</t>
  </si>
  <si>
    <t>Ph¹m Quang Minh</t>
  </si>
  <si>
    <t xml:space="preserve">    +  Cæ ®«ng lín</t>
  </si>
  <si>
    <t>NguyÔn ThÞ Thanh Thñy</t>
  </si>
  <si>
    <t>NguyÔn V¨n HuyÒn</t>
  </si>
  <si>
    <t>§inh B¸ TuÊn</t>
  </si>
  <si>
    <t>NguyÔn ThÞ Lôa</t>
  </si>
  <si>
    <t>TrÞnh Quang Hßa</t>
  </si>
  <si>
    <t xml:space="preserve">    +  Cæ ®«ng kh¸c</t>
  </si>
  <si>
    <t>c-</t>
  </si>
  <si>
    <t>C¸c Giao dÞch vÒ vèn víi c¸c chñ së h÷u vµ ph©n phèi cæ tøc, chia lîi nhuËn</t>
  </si>
  <si>
    <t xml:space="preserve"> - Vèn ®Çu t­ cña chñ së h÷u</t>
  </si>
  <si>
    <t xml:space="preserve">   + Vèn gãp ®Çu kú</t>
  </si>
  <si>
    <t xml:space="preserve">   + Vèn gãp t¨ng trong kú</t>
  </si>
  <si>
    <t xml:space="preserve">   + Vèn gãp gi¶m trong kú</t>
  </si>
  <si>
    <t xml:space="preserve">   + Vèn gãp cuèi kú</t>
  </si>
  <si>
    <t xml:space="preserve"> - Cæ tøc lîi nhuËn ®· chia (cña n¨m tr­íc)</t>
  </si>
  <si>
    <t xml:space="preserve">d- </t>
  </si>
  <si>
    <t>Cæ tøc</t>
  </si>
  <si>
    <t xml:space="preserve"> - Cæ tøc ®· c«ng bè sau ngµy kÕt thóc kú kÕ to¸n n¨m</t>
  </si>
  <si>
    <t xml:space="preserve">e- </t>
  </si>
  <si>
    <t>C¸c quü cña Doanh nghiÖp</t>
  </si>
  <si>
    <t xml:space="preserve"> - Quü ®Çu t­ ph¸t triÓn</t>
  </si>
  <si>
    <t xml:space="preserve"> - Quü dù phßng tµi chÝnh</t>
  </si>
  <si>
    <t xml:space="preserve"> - Quü kh¸c thuéc vèn chñ së h÷u</t>
  </si>
  <si>
    <t>VI-</t>
  </si>
  <si>
    <t>Th«ng tin bæ sung cho c¸c kho¶n môc tr×nh bµy trong B¸o c¸o kÕt qu¶ ho¹t ®éng kinh doanh</t>
  </si>
  <si>
    <t xml:space="preserve">25- </t>
  </si>
  <si>
    <t>Tæng doanh thu b¸n hµng vµ cung cÊp dÞch vô (M· sè 01)</t>
  </si>
  <si>
    <t>§Õn 31/03/2010</t>
  </si>
  <si>
    <t>Trong ®ã:</t>
  </si>
  <si>
    <t xml:space="preserve"> - Doanh thu b¸n hµng ho¸</t>
  </si>
  <si>
    <t xml:space="preserve"> - Doanh thu b¸n thµnh phÈm</t>
  </si>
  <si>
    <t xml:space="preserve"> - Doanh thu cung cÊp dÞch vô</t>
  </si>
  <si>
    <t>26-</t>
  </si>
  <si>
    <t>Doanh thu ho¹t ®éng tµi chÝnh (M· sè 21)</t>
  </si>
  <si>
    <t xml:space="preserve"> - T§: L·i tiÒn göi, tiÒn cho vay</t>
  </si>
  <si>
    <t>27-</t>
  </si>
  <si>
    <t xml:space="preserve">Gi¸ vèn hµng b¸n </t>
  </si>
  <si>
    <t xml:space="preserve"> - Gi¸ vèn cña hµng ho¸ ®· b¸n</t>
  </si>
  <si>
    <t xml:space="preserve"> - Gi¸ vèn cña thµnh phÈm ®· b¸n</t>
  </si>
  <si>
    <t xml:space="preserve"> - Gi¸ vèn cña dÞch vô ®· cung cÊp</t>
  </si>
  <si>
    <t>28-</t>
  </si>
  <si>
    <t>Chi phÝ tµi chÝnh</t>
  </si>
  <si>
    <t xml:space="preserve"> - T§: L·i tiÒn vay</t>
  </si>
  <si>
    <t>30-</t>
  </si>
  <si>
    <t>Chi phÝ thuÕ Thu nhËp doanh nghiÖp hiÖn hµnh (M· sè 51)</t>
  </si>
  <si>
    <t xml:space="preserve"> - Chi phÝ thuÕ TNDN tÝnh trªn thu
    nhËp chÞu thuÕ n¨m hiÖn hµnh</t>
  </si>
  <si>
    <t xml:space="preserve"> - Chi phÝ thuÕ TNDN ho·n l¹i</t>
  </si>
  <si>
    <t xml:space="preserve"> - §iÒu chØnh chi phÝ thuÕ TNDN cña
   c¸c n¨m  tr­íc vµo chi phÝ thuÕ  
   TNDN hiÖn hµnh n¨m nay</t>
  </si>
  <si>
    <t xml:space="preserve"> - Tæng chi phÝ thuÕ TNDN hiÖn hµnh </t>
  </si>
  <si>
    <t>VIII</t>
  </si>
  <si>
    <t>Nh÷ng th«ng tin kh¸c</t>
  </si>
  <si>
    <t xml:space="preserve">KÕ to¸n tr­ëng </t>
  </si>
  <si>
    <t>Gi¸m ®èc C«ng ty</t>
  </si>
  <si>
    <t>ThuyÕt minh 2</t>
  </si>
  <si>
    <t xml:space="preserve"> + Ph­¬ng ph¸p khÊu hao ®­êng th¼ng dùa trªn thêi gian h÷u dông ­íc tÝnh (Theo quyÕt ®Þnh sè 203/2009/TT-BTC ngµy 20 th¸ng 10 n¨m 2009 do Bé Tµi ChÝnh ban hµnh)</t>
  </si>
  <si>
    <t>Mẫu số: Q-01d</t>
  </si>
  <si>
    <t>Mẫu số: Q-02d</t>
  </si>
  <si>
    <t>Mẫu số: Q-03d</t>
  </si>
  <si>
    <t>*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</si>
  <si>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</si>
  <si>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</si>
  <si>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</si>
  <si>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</si>
  <si>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</si>
  <si>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</si>
  <si>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</si>
  <si>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</si>
  <si>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</si>
  <si>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</si>
  <si>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</si>
  <si>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</si>
  <si>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</si>
  <si>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</si>
  <si>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</si>
  <si>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</si>
  <si>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</si>
  <si>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</si>
  <si>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</si>
  <si>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</si>
  <si>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</si>
  <si>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</si>
  <si>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VI.25</t>
  </si>
  <si>
    <t>VI.27</t>
  </si>
  <si>
    <t>VI.26</t>
  </si>
  <si>
    <t>VI.28</t>
  </si>
  <si>
    <t>VI.30</t>
  </si>
  <si>
    <t>NguyễnTuấn Minh</t>
  </si>
  <si>
    <t>Lập ngày .... tháng .... năm 2012</t>
  </si>
  <si>
    <t xml:space="preserve">   - Hµng mua ®ang ®i trªn ®­êng</t>
  </si>
  <si>
    <t xml:space="preserve">   - C«ng cô dông cô</t>
  </si>
  <si>
    <t xml:space="preserve"> - Vay ng¾n h¹n</t>
  </si>
  <si>
    <t>Sè d­ 01/01/2011</t>
  </si>
  <si>
    <t>Sè d­ 31/12/2011</t>
  </si>
  <si>
    <t>TrÝch quü tõ lîi nhuËn</t>
  </si>
  <si>
    <t xml:space="preserve"> - ThuÕ kh¸c</t>
  </si>
  <si>
    <t>CÔNG TY CỔ PHẦN ĐẦU TƯ, SẢN XUẤT VÀ THƯƠNG MẠI VIỆT NAM</t>
  </si>
  <si>
    <t>Mã số thuế: 0102722910</t>
  </si>
  <si>
    <t>.</t>
  </si>
  <si>
    <t>BÁO CÁO TÀI CHÍNH</t>
  </si>
  <si>
    <t>Báo cáo tài chính gồm:</t>
  </si>
  <si>
    <t>1. Bảng cân đối kế toán</t>
  </si>
  <si>
    <t>2. Báo cáo kết quả sản xuất kinh doanh</t>
  </si>
  <si>
    <t>3. Báo cáo lưu chuyển tiền tệ</t>
  </si>
  <si>
    <t>4. Thuyết minh báo cáo tài chính</t>
  </si>
  <si>
    <t>Mẫu số: B09-DN</t>
  </si>
  <si>
    <t>HÀ NỘI - 2012</t>
  </si>
  <si>
    <t xml:space="preserve">   - Thµnh phÈm</t>
  </si>
  <si>
    <t>C«ng ty ®· trÝch lËp dù phßng gi¶m gi¸ ®Çu t­ dµi h¹n (170.000.000 vnd), gi¸ ngµy 29/06 lµ 5.100 vnd/CP</t>
  </si>
  <si>
    <t>DN - BÁO CÁO KẾT QUẢ KINH DOANH - QUÝ III/ 2012</t>
  </si>
  <si>
    <t>Quý III năm tài chính 2012</t>
  </si>
  <si>
    <t>DN - BÁO CÁO LƯU CHUYỂN TIỀN TỆ - PPTT - QUÝ III - 2012</t>
  </si>
  <si>
    <t>Từ 01/01/2012 đến 30/09/2012</t>
  </si>
  <si>
    <t>9 th¸ng /2012</t>
  </si>
  <si>
    <t>Quý III/2012</t>
  </si>
  <si>
    <t>Quý III/2011</t>
  </si>
  <si>
    <t>9 th¸ng /2011</t>
  </si>
  <si>
    <t xml:space="preserve"> - T¹i ngµy 30/09/2012</t>
  </si>
  <si>
    <t>Sè d­ 30/09/2012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</si>
</sst>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_);_(* \(#,##0.00\);_(* &quot;-&quot;_);_(@_)"/>
    <numFmt numFmtId="175" formatCode="_-* #,##0\ _€_-;\-* #,##0\ _€_-;_-* &quot;-&quot;\ _€_-;_-@_-"/>
    <numFmt numFmtId="176" formatCode="#,##0.0"/>
  </numFmts>
  <fonts count="73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0"/>
    </font>
    <font>
      <b/>
      <sz val="13"/>
      <name val="Arial"/>
      <family val="0"/>
    </font>
    <font>
      <b/>
      <sz val="11"/>
      <name val=".VnTime"/>
      <family val="0"/>
    </font>
    <font>
      <sz val="11"/>
      <name val=".VnTime"/>
      <family val="0"/>
    </font>
    <font>
      <b/>
      <sz val="8"/>
      <name val="Times New Roman"/>
      <family val="1"/>
    </font>
    <font>
      <b/>
      <sz val="14"/>
      <name val=".VnTimeH"/>
      <family val="2"/>
    </font>
    <font>
      <b/>
      <i/>
      <sz val="12"/>
      <name val="Times New Roman"/>
      <family val="1"/>
    </font>
    <font>
      <b/>
      <sz val="11"/>
      <name val=".VnTimeH"/>
      <family val="2"/>
    </font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b/>
      <u val="single"/>
      <sz val="12"/>
      <name val=".VnTime"/>
      <family val="2"/>
    </font>
    <font>
      <b/>
      <u val="single"/>
      <sz val="11"/>
      <name val=".VnTime"/>
      <family val="2"/>
    </font>
    <font>
      <sz val="10"/>
      <name val=".VnTime"/>
      <family val="0"/>
    </font>
    <font>
      <i/>
      <sz val="11"/>
      <name val=".VnTime"/>
      <family val="2"/>
    </font>
    <font>
      <b/>
      <sz val="10"/>
      <name val=".VnTime"/>
      <family val="2"/>
    </font>
    <font>
      <b/>
      <i/>
      <sz val="12"/>
      <name val=".VnTime"/>
      <family val="2"/>
    </font>
    <font>
      <sz val="10.5"/>
      <name val=".VnTime"/>
      <family val="0"/>
    </font>
    <font>
      <b/>
      <sz val="10.5"/>
      <name val=".VnTime"/>
      <family val="0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3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.VnTime"/>
      <family val="0"/>
    </font>
    <font>
      <sz val="11"/>
      <color indexed="8"/>
      <name val=".VnTime"/>
      <family val="0"/>
    </font>
    <font>
      <i/>
      <sz val="11"/>
      <color indexed="8"/>
      <name val=".VnTim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95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2" fontId="1" fillId="0" borderId="10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49" fontId="4" fillId="0" borderId="0" xfId="57" applyNumberFormat="1" applyFont="1" applyBorder="1" applyAlignment="1">
      <alignment/>
      <protection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left"/>
    </xf>
    <xf numFmtId="174" fontId="5" fillId="0" borderId="0" xfId="0" applyNumberFormat="1" applyFont="1" applyBorder="1" applyAlignment="1">
      <alignment horizontal="centerContinuous"/>
    </xf>
    <xf numFmtId="49" fontId="6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49" fontId="4" fillId="0" borderId="0" xfId="58" applyNumberFormat="1" applyFont="1" applyAlignment="1">
      <alignment/>
      <protection/>
    </xf>
    <xf numFmtId="49" fontId="4" fillId="0" borderId="0" xfId="57" applyNumberFormat="1" applyFont="1" applyAlignment="1">
      <alignment/>
      <protection/>
    </xf>
    <xf numFmtId="175" fontId="5" fillId="0" borderId="0" xfId="0" applyNumberFormat="1" applyFont="1" applyAlignment="1">
      <alignment/>
    </xf>
    <xf numFmtId="175" fontId="5" fillId="0" borderId="0" xfId="0" applyNumberFormat="1" applyFont="1" applyBorder="1" applyAlignment="1">
      <alignment/>
    </xf>
    <xf numFmtId="49" fontId="4" fillId="0" borderId="0" xfId="57" applyNumberFormat="1" applyFont="1" applyBorder="1" applyAlignment="1">
      <alignment horizontal="center"/>
      <protection/>
    </xf>
    <xf numFmtId="49" fontId="6" fillId="0" borderId="0" xfId="57" applyNumberFormat="1" applyFont="1" applyAlignment="1">
      <alignment horizontal="center"/>
      <protection/>
    </xf>
    <xf numFmtId="49" fontId="4" fillId="0" borderId="0" xfId="58" applyNumberFormat="1" applyFont="1" applyAlignment="1">
      <alignment horizontal="center"/>
      <protection/>
    </xf>
    <xf numFmtId="49" fontId="4" fillId="0" borderId="0" xfId="57" applyNumberFormat="1" applyFont="1" applyAlignment="1">
      <alignment horizontal="center"/>
      <protection/>
    </xf>
    <xf numFmtId="175" fontId="5" fillId="0" borderId="0" xfId="0" applyNumberFormat="1" applyFont="1" applyAlignment="1">
      <alignment horizontal="center"/>
    </xf>
    <xf numFmtId="49" fontId="6" fillId="0" borderId="0" xfId="57" applyNumberFormat="1" applyFont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2" fontId="10" fillId="0" borderId="0" xfId="42" applyNumberFormat="1" applyFont="1" applyFill="1" applyAlignment="1">
      <alignment vertical="center"/>
    </xf>
    <xf numFmtId="172" fontId="1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left" vertical="center" wrapText="1"/>
    </xf>
    <xf numFmtId="171" fontId="4" fillId="0" borderId="0" xfId="42" applyFont="1" applyBorder="1" applyAlignment="1">
      <alignment/>
    </xf>
    <xf numFmtId="172" fontId="6" fillId="0" borderId="0" xfId="42" applyNumberFormat="1" applyFont="1" applyBorder="1" applyAlignment="1">
      <alignment horizontal="centerContinuous"/>
    </xf>
    <xf numFmtId="172" fontId="2" fillId="0" borderId="10" xfId="42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vertical="center"/>
    </xf>
    <xf numFmtId="172" fontId="15" fillId="0" borderId="0" xfId="42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 horizontal="right" vertical="center" wrapText="1"/>
    </xf>
    <xf numFmtId="172" fontId="15" fillId="0" borderId="0" xfId="42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72" fontId="17" fillId="0" borderId="0" xfId="42" applyNumberFormat="1" applyFont="1" applyFill="1" applyAlignment="1">
      <alignment horizontal="right" vertical="center"/>
    </xf>
    <xf numFmtId="14" fontId="9" fillId="0" borderId="11" xfId="42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172" fontId="9" fillId="0" borderId="12" xfId="42" applyNumberFormat="1" applyFont="1" applyFill="1" applyBorder="1" applyAlignment="1">
      <alignment vertical="center"/>
    </xf>
    <xf numFmtId="172" fontId="9" fillId="0" borderId="0" xfId="42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2" fontId="9" fillId="0" borderId="0" xfId="42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172" fontId="19" fillId="0" borderId="0" xfId="42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172" fontId="9" fillId="0" borderId="0" xfId="42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72" fontId="10" fillId="0" borderId="0" xfId="42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172" fontId="9" fillId="0" borderId="13" xfId="42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172" fontId="20" fillId="0" borderId="14" xfId="42" applyNumberFormat="1" applyFont="1" applyFill="1" applyBorder="1" applyAlignment="1">
      <alignment vertical="center"/>
    </xf>
    <xf numFmtId="172" fontId="20" fillId="0" borderId="14" xfId="42" applyNumberFormat="1" applyFont="1" applyFill="1" applyBorder="1" applyAlignment="1">
      <alignment vertical="center" wrapText="1"/>
    </xf>
    <xf numFmtId="37" fontId="20" fillId="0" borderId="14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 wrapText="1"/>
    </xf>
    <xf numFmtId="172" fontId="20" fillId="0" borderId="15" xfId="42" applyNumberFormat="1" applyFont="1" applyFill="1" applyBorder="1" applyAlignment="1">
      <alignment vertical="center"/>
    </xf>
    <xf numFmtId="172" fontId="26" fillId="0" borderId="0" xfId="42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172" fontId="20" fillId="0" borderId="0" xfId="42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14" fontId="9" fillId="0" borderId="11" xfId="42" applyNumberFormat="1" applyFont="1" applyFill="1" applyBorder="1" applyAlignment="1">
      <alignment horizontal="center"/>
    </xf>
    <xf numFmtId="172" fontId="9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2" fontId="22" fillId="0" borderId="0" xfId="42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172" fontId="10" fillId="0" borderId="0" xfId="42" applyNumberFormat="1" applyFont="1" applyFill="1" applyAlignment="1">
      <alignment shrinkToFit="1"/>
    </xf>
    <xf numFmtId="172" fontId="1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172" fontId="10" fillId="0" borderId="0" xfId="42" applyNumberFormat="1" applyFont="1" applyFill="1" applyBorder="1" applyAlignment="1">
      <alignment wrapText="1"/>
    </xf>
    <xf numFmtId="172" fontId="20" fillId="0" borderId="0" xfId="42" applyNumberFormat="1" applyFont="1" applyFill="1" applyBorder="1" applyAlignment="1">
      <alignment/>
    </xf>
    <xf numFmtId="172" fontId="9" fillId="0" borderId="23" xfId="42" applyNumberFormat="1" applyFont="1" applyFill="1" applyBorder="1" applyAlignment="1">
      <alignment shrinkToFit="1"/>
    </xf>
    <xf numFmtId="0" fontId="9" fillId="0" borderId="0" xfId="0" applyFont="1" applyFill="1" applyAlignment="1">
      <alignment vertical="center" wrapText="1"/>
    </xf>
    <xf numFmtId="14" fontId="9" fillId="0" borderId="13" xfId="42" applyNumberFormat="1" applyFont="1" applyFill="1" applyBorder="1" applyAlignment="1">
      <alignment horizontal="center" vertical="center"/>
    </xf>
    <xf numFmtId="172" fontId="10" fillId="0" borderId="25" xfId="42" applyNumberFormat="1" applyFont="1" applyFill="1" applyBorder="1" applyAlignment="1">
      <alignment vertical="center"/>
    </xf>
    <xf numFmtId="172" fontId="10" fillId="0" borderId="25" xfId="42" applyNumberFormat="1" applyFont="1" applyFill="1" applyBorder="1" applyAlignment="1">
      <alignment vertical="center"/>
    </xf>
    <xf numFmtId="172" fontId="10" fillId="0" borderId="15" xfId="42" applyNumberFormat="1" applyFont="1" applyFill="1" applyBorder="1" applyAlignment="1">
      <alignment vertical="center"/>
    </xf>
    <xf numFmtId="172" fontId="10" fillId="0" borderId="15" xfId="42" applyNumberFormat="1" applyFont="1" applyFill="1" applyBorder="1" applyAlignment="1">
      <alignment vertical="center"/>
    </xf>
    <xf numFmtId="172" fontId="9" fillId="0" borderId="13" xfId="4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2" fontId="10" fillId="0" borderId="0" xfId="42" applyNumberFormat="1" applyFont="1" applyFill="1" applyBorder="1" applyAlignment="1">
      <alignment vertical="center"/>
    </xf>
    <xf numFmtId="172" fontId="9" fillId="0" borderId="0" xfId="42" applyNumberFormat="1" applyFont="1" applyFill="1" applyBorder="1" applyAlignment="1">
      <alignment vertical="center"/>
    </xf>
    <xf numFmtId="172" fontId="10" fillId="0" borderId="0" xfId="42" applyNumberFormat="1" applyFont="1" applyFill="1" applyAlignment="1">
      <alignment horizontal="center" vertical="center"/>
    </xf>
    <xf numFmtId="172" fontId="10" fillId="0" borderId="0" xfId="42" applyNumberFormat="1" applyFont="1" applyFill="1" applyAlignment="1">
      <alignment horizontal="center" vertical="center"/>
    </xf>
    <xf numFmtId="172" fontId="10" fillId="0" borderId="14" xfId="4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72" fontId="10" fillId="0" borderId="14" xfId="42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wrapText="1"/>
    </xf>
    <xf numFmtId="0" fontId="16" fillId="0" borderId="26" xfId="0" applyFont="1" applyFill="1" applyBorder="1" applyAlignment="1">
      <alignment horizontal="left" vertical="center" wrapText="1"/>
    </xf>
    <xf numFmtId="172" fontId="22" fillId="0" borderId="26" xfId="42" applyNumberFormat="1" applyFont="1" applyFill="1" applyBorder="1" applyAlignment="1">
      <alignment horizontal="left" vertical="center" shrinkToFit="1"/>
    </xf>
    <xf numFmtId="172" fontId="20" fillId="0" borderId="0" xfId="42" applyNumberFormat="1" applyFont="1" applyFill="1" applyAlignment="1">
      <alignment horizontal="left" vertical="center" shrinkToFit="1"/>
    </xf>
    <xf numFmtId="172" fontId="20" fillId="0" borderId="0" xfId="42" applyNumberFormat="1" applyFont="1" applyFill="1" applyAlignment="1">
      <alignment vertical="center" shrinkToFit="1"/>
    </xf>
    <xf numFmtId="172" fontId="10" fillId="0" borderId="0" xfId="42" applyNumberFormat="1" applyFont="1" applyFill="1" applyAlignment="1">
      <alignment vertical="center" wrapText="1"/>
    </xf>
    <xf numFmtId="172" fontId="9" fillId="0" borderId="12" xfId="42" applyNumberFormat="1" applyFont="1" applyFill="1" applyBorder="1" applyAlignment="1">
      <alignment vertical="center" shrinkToFit="1"/>
    </xf>
    <xf numFmtId="172" fontId="9" fillId="0" borderId="11" xfId="42" applyNumberFormat="1" applyFont="1" applyFill="1" applyBorder="1" applyAlignment="1">
      <alignment horizontal="center" vertical="center"/>
    </xf>
    <xf numFmtId="172" fontId="24" fillId="0" borderId="0" xfId="42" applyNumberFormat="1" applyFont="1" applyFill="1" applyAlignment="1">
      <alignment vertical="center"/>
    </xf>
    <xf numFmtId="14" fontId="25" fillId="0" borderId="11" xfId="42" applyNumberFormat="1" applyFont="1" applyFill="1" applyBorder="1" applyAlignment="1">
      <alignment horizontal="center" vertical="center"/>
    </xf>
    <xf numFmtId="172" fontId="25" fillId="0" borderId="11" xfId="42" applyNumberFormat="1" applyFont="1" applyFill="1" applyBorder="1" applyAlignment="1">
      <alignment horizontal="center" vertical="center"/>
    </xf>
    <xf numFmtId="172" fontId="24" fillId="0" borderId="0" xfId="42" applyNumberFormat="1" applyFont="1" applyFill="1" applyAlignment="1">
      <alignment vertical="center" wrapText="1"/>
    </xf>
    <xf numFmtId="172" fontId="25" fillId="0" borderId="12" xfId="42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72" fontId="10" fillId="0" borderId="0" xfId="42" applyNumberFormat="1" applyFont="1" applyFill="1" applyBorder="1" applyAlignment="1">
      <alignment horizontal="center" vertical="center"/>
    </xf>
    <xf numFmtId="172" fontId="24" fillId="0" borderId="0" xfId="42" applyNumberFormat="1" applyFont="1" applyFill="1" applyBorder="1" applyAlignment="1">
      <alignment vertical="center"/>
    </xf>
    <xf numFmtId="172" fontId="25" fillId="0" borderId="12" xfId="42" applyNumberFormat="1" applyFont="1" applyFill="1" applyBorder="1" applyAlignment="1">
      <alignment vertical="center"/>
    </xf>
    <xf numFmtId="172" fontId="25" fillId="0" borderId="0" xfId="42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172" fontId="10" fillId="0" borderId="0" xfId="42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172" fontId="20" fillId="0" borderId="0" xfId="42" applyNumberFormat="1" applyFont="1" applyFill="1" applyAlignment="1">
      <alignment vertical="center"/>
    </xf>
    <xf numFmtId="172" fontId="22" fillId="0" borderId="12" xfId="42" applyNumberFormat="1" applyFont="1" applyFill="1" applyBorder="1" applyAlignment="1">
      <alignment vertical="center" shrinkToFit="1"/>
    </xf>
    <xf numFmtId="172" fontId="1" fillId="0" borderId="0" xfId="42" applyNumberFormat="1" applyFont="1" applyAlignment="1">
      <alignment/>
    </xf>
    <xf numFmtId="172" fontId="1" fillId="0" borderId="0" xfId="42" applyNumberFormat="1" applyFont="1" applyFill="1" applyAlignment="1">
      <alignment/>
    </xf>
    <xf numFmtId="0" fontId="1" fillId="0" borderId="10" xfId="0" applyFont="1" applyFill="1" applyBorder="1" applyAlignment="1">
      <alignment/>
    </xf>
    <xf numFmtId="172" fontId="1" fillId="0" borderId="10" xfId="42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49" fontId="4" fillId="0" borderId="0" xfId="57" applyNumberFormat="1" applyFont="1" applyFill="1" applyBorder="1" applyAlignment="1">
      <alignment horizontal="center"/>
      <protection/>
    </xf>
    <xf numFmtId="49" fontId="4" fillId="0" borderId="0" xfId="57" applyNumberFormat="1" applyFont="1" applyFill="1" applyBorder="1" applyAlignment="1">
      <alignment/>
      <protection/>
    </xf>
    <xf numFmtId="174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 horizontal="left"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Continuous"/>
    </xf>
    <xf numFmtId="49" fontId="6" fillId="0" borderId="0" xfId="57" applyNumberFormat="1" applyFont="1" applyFill="1" applyAlignment="1">
      <alignment horizontal="center"/>
      <protection/>
    </xf>
    <xf numFmtId="49" fontId="6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4" fillId="0" borderId="0" xfId="58" applyNumberFormat="1" applyFont="1" applyFill="1" applyAlignment="1">
      <alignment horizontal="center"/>
      <protection/>
    </xf>
    <xf numFmtId="49" fontId="4" fillId="0" borderId="0" xfId="58" applyNumberFormat="1" applyFont="1" applyFill="1" applyAlignment="1">
      <alignment/>
      <protection/>
    </xf>
    <xf numFmtId="175" fontId="5" fillId="0" borderId="0" xfId="0" applyNumberFormat="1" applyFont="1" applyFill="1" applyAlignment="1">
      <alignment/>
    </xf>
    <xf numFmtId="175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 horizontal="center"/>
    </xf>
    <xf numFmtId="172" fontId="9" fillId="33" borderId="0" xfId="42" applyNumberFormat="1" applyFont="1" applyFill="1" applyAlignment="1">
      <alignment vertical="center"/>
    </xf>
    <xf numFmtId="49" fontId="6" fillId="0" borderId="0" xfId="57" applyNumberFormat="1" applyFont="1" applyFill="1" applyAlignment="1">
      <alignment/>
      <protection/>
    </xf>
    <xf numFmtId="49" fontId="4" fillId="0" borderId="0" xfId="57" applyNumberFormat="1" applyFont="1" applyFill="1" applyAlignment="1">
      <alignment/>
      <protection/>
    </xf>
    <xf numFmtId="0" fontId="7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1" fontId="1" fillId="0" borderId="0" xfId="42" applyFont="1" applyFill="1" applyAlignment="1">
      <alignment/>
    </xf>
    <xf numFmtId="171" fontId="1" fillId="0" borderId="0" xfId="42" applyFont="1" applyAlignment="1">
      <alignment/>
    </xf>
    <xf numFmtId="10" fontId="1" fillId="0" borderId="0" xfId="0" applyNumberFormat="1" applyFont="1" applyAlignment="1">
      <alignment/>
    </xf>
    <xf numFmtId="172" fontId="26" fillId="0" borderId="0" xfId="42" applyNumberFormat="1" applyFont="1" applyFill="1" applyAlignment="1">
      <alignment vertical="center"/>
    </xf>
    <xf numFmtId="172" fontId="29" fillId="0" borderId="10" xfId="42" applyNumberFormat="1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3" fillId="0" borderId="3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0" xfId="0" applyFont="1" applyAlignment="1">
      <alignment/>
    </xf>
    <xf numFmtId="0" fontId="35" fillId="0" borderId="30" xfId="0" applyFont="1" applyBorder="1" applyAlignment="1">
      <alignment/>
    </xf>
    <xf numFmtId="0" fontId="33" fillId="0" borderId="30" xfId="0" applyFont="1" applyBorder="1" applyAlignment="1">
      <alignment horizontal="left" indent="2"/>
    </xf>
    <xf numFmtId="0" fontId="6" fillId="0" borderId="3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3" xfId="0" applyFont="1" applyBorder="1" applyAlignment="1">
      <alignment/>
    </xf>
    <xf numFmtId="3" fontId="1" fillId="0" borderId="0" xfId="0" applyNumberFormat="1" applyFont="1" applyFill="1" applyAlignment="1">
      <alignment/>
    </xf>
    <xf numFmtId="172" fontId="10" fillId="0" borderId="0" xfId="42" applyNumberFormat="1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72" fontId="20" fillId="0" borderId="0" xfId="42" applyNumberFormat="1" applyFont="1" applyFill="1" applyBorder="1" applyAlignment="1">
      <alignment horizontal="center" vertical="center"/>
    </xf>
    <xf numFmtId="172" fontId="20" fillId="0" borderId="25" xfId="42" applyNumberFormat="1" applyFont="1" applyFill="1" applyBorder="1" applyAlignment="1">
      <alignment horizontal="left" vertical="center" shrinkToFit="1"/>
    </xf>
    <xf numFmtId="172" fontId="20" fillId="0" borderId="14" xfId="42" applyNumberFormat="1" applyFont="1" applyFill="1" applyBorder="1" applyAlignment="1">
      <alignment horizontal="left" vertical="center" shrinkToFit="1"/>
    </xf>
    <xf numFmtId="172" fontId="20" fillId="0" borderId="15" xfId="42" applyNumberFormat="1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horizontal="left" vertical="center" wrapText="1"/>
    </xf>
    <xf numFmtId="172" fontId="22" fillId="0" borderId="13" xfId="42" applyNumberFormat="1" applyFont="1" applyFill="1" applyBorder="1" applyAlignment="1">
      <alignment horizontal="left" vertical="center" shrinkToFit="1"/>
    </xf>
    <xf numFmtId="172" fontId="20" fillId="0" borderId="25" xfId="42" applyNumberFormat="1" applyFont="1" applyFill="1" applyBorder="1" applyAlignment="1">
      <alignment vertical="center" shrinkToFit="1"/>
    </xf>
    <xf numFmtId="172" fontId="20" fillId="0" borderId="14" xfId="42" applyNumberFormat="1" applyFont="1" applyFill="1" applyBorder="1" applyAlignment="1">
      <alignment vertical="center" shrinkToFit="1"/>
    </xf>
    <xf numFmtId="172" fontId="20" fillId="0" borderId="15" xfId="42" applyNumberFormat="1" applyFont="1" applyFill="1" applyBorder="1" applyAlignment="1">
      <alignment vertical="center" shrinkToFit="1"/>
    </xf>
    <xf numFmtId="0" fontId="31" fillId="0" borderId="3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6" fillId="0" borderId="3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4" fillId="0" borderId="0" xfId="57" applyNumberFormat="1" applyFont="1" applyFill="1" applyBorder="1" applyAlignment="1">
      <alignment horizontal="center"/>
      <protection/>
    </xf>
    <xf numFmtId="49" fontId="4" fillId="0" borderId="0" xfId="57" applyNumberFormat="1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49" fontId="6" fillId="0" borderId="0" xfId="57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49" fontId="6" fillId="0" borderId="0" xfId="57" applyNumberFormat="1" applyFont="1" applyAlignment="1">
      <alignment horizontal="center"/>
      <protection/>
    </xf>
    <xf numFmtId="49" fontId="4" fillId="0" borderId="0" xfId="57" applyNumberFormat="1" applyFont="1" applyAlignment="1">
      <alignment horizontal="center"/>
      <protection/>
    </xf>
    <xf numFmtId="49" fontId="4" fillId="0" borderId="0" xfId="57" applyNumberFormat="1" applyFont="1" applyBorder="1" applyAlignment="1">
      <alignment horizontal="center"/>
      <protection/>
    </xf>
    <xf numFmtId="0" fontId="9" fillId="0" borderId="0" xfId="0" applyFont="1" applyFill="1" applyAlignment="1">
      <alignment horizontal="center" vertical="center" wrapText="1"/>
    </xf>
    <xf numFmtId="49" fontId="4" fillId="0" borderId="0" xfId="58" applyNumberFormat="1" applyFont="1" applyAlignment="1">
      <alignment horizontal="center"/>
      <protection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14" fontId="9" fillId="0" borderId="11" xfId="42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49" fontId="16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 BCTC (moi)" xfId="57"/>
    <cellStyle name="Normal_4 BCTC_Vi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0</xdr:row>
      <xdr:rowOff>28575</xdr:rowOff>
    </xdr:from>
    <xdr:to>
      <xdr:col>6</xdr:col>
      <xdr:colOff>1038225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0025" y="28575"/>
          <a:ext cx="25908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MÉu sè B 09 - DN</a:t>
          </a:r>
          <a:r>
            <a:rPr lang="en-US" cap="none" sz="11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(Ban hµnh theo Q§ sè 15/2006/Q§-BTC
</a:t>
          </a:r>
          <a:r>
            <a:rPr lang="en-US" cap="none" sz="1100" b="0" i="1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Ngµy 20/03/2006 cña Bé tr­ëng BTC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G8" sqref="G8"/>
    </sheetView>
  </sheetViews>
  <sheetFormatPr defaultColWidth="9.140625" defaultRowHeight="12"/>
  <cols>
    <col min="1" max="3" width="11.140625" style="208" customWidth="1"/>
    <col min="4" max="4" width="13.140625" style="208" customWidth="1"/>
    <col min="5" max="5" width="11.7109375" style="208" customWidth="1"/>
    <col min="6" max="6" width="11.140625" style="208" customWidth="1"/>
    <col min="7" max="7" width="10.57421875" style="208" customWidth="1"/>
    <col min="8" max="8" width="9.57421875" style="208" customWidth="1"/>
    <col min="9" max="16384" width="9.140625" style="208" customWidth="1"/>
  </cols>
  <sheetData>
    <row r="1" spans="1:8" ht="13.5" thickTop="1">
      <c r="A1" s="205"/>
      <c r="B1" s="206"/>
      <c r="C1" s="206"/>
      <c r="D1" s="206"/>
      <c r="E1" s="206"/>
      <c r="F1" s="206"/>
      <c r="G1" s="206"/>
      <c r="H1" s="207"/>
    </row>
    <row r="2" spans="1:8" ht="15.75">
      <c r="A2" s="240" t="s">
        <v>595</v>
      </c>
      <c r="B2" s="241"/>
      <c r="C2" s="241"/>
      <c r="D2" s="241"/>
      <c r="E2" s="241"/>
      <c r="F2" s="241"/>
      <c r="G2" s="241"/>
      <c r="H2" s="242"/>
    </row>
    <row r="3" spans="1:8" ht="18.75">
      <c r="A3" s="235" t="s">
        <v>596</v>
      </c>
      <c r="B3" s="236"/>
      <c r="C3" s="236"/>
      <c r="D3" s="236"/>
      <c r="E3" s="236"/>
      <c r="F3" s="236"/>
      <c r="G3" s="236"/>
      <c r="H3" s="237"/>
    </row>
    <row r="4" spans="1:8" ht="12.75">
      <c r="A4" s="243"/>
      <c r="B4" s="244"/>
      <c r="C4" s="244"/>
      <c r="D4" s="244"/>
      <c r="E4" s="244"/>
      <c r="F4" s="244"/>
      <c r="G4" s="244"/>
      <c r="H4" s="245"/>
    </row>
    <row r="5" spans="1:8" ht="12.75">
      <c r="A5" s="209"/>
      <c r="B5" s="210"/>
      <c r="C5" s="210"/>
      <c r="D5" s="210"/>
      <c r="E5" s="210"/>
      <c r="F5" s="210"/>
      <c r="G5" s="210"/>
      <c r="H5" s="211"/>
    </row>
    <row r="6" spans="1:8" ht="12.75">
      <c r="A6" s="209"/>
      <c r="B6" s="210"/>
      <c r="C6" s="210"/>
      <c r="D6" s="210"/>
      <c r="E6" s="210"/>
      <c r="F6" s="210"/>
      <c r="G6" s="210"/>
      <c r="H6" s="211"/>
    </row>
    <row r="7" spans="1:8" ht="12.75">
      <c r="A7" s="209"/>
      <c r="B7" s="210"/>
      <c r="C7" s="210"/>
      <c r="D7" s="210"/>
      <c r="E7" s="210"/>
      <c r="F7" s="210"/>
      <c r="G7" s="210"/>
      <c r="H7" s="211"/>
    </row>
    <row r="8" spans="1:8" ht="12.75">
      <c r="A8" s="209"/>
      <c r="B8" s="210"/>
      <c r="C8" s="210"/>
      <c r="D8" s="210"/>
      <c r="E8" s="210"/>
      <c r="F8" s="210"/>
      <c r="G8" s="210"/>
      <c r="H8" s="211"/>
    </row>
    <row r="9" spans="1:8" ht="12.75">
      <c r="A9" s="209"/>
      <c r="B9" s="210"/>
      <c r="C9" s="210"/>
      <c r="D9" s="210"/>
      <c r="E9" s="210"/>
      <c r="F9" s="210"/>
      <c r="G9" s="210"/>
      <c r="H9" s="211"/>
    </row>
    <row r="10" spans="1:8" ht="12.75">
      <c r="A10" s="209"/>
      <c r="B10" s="210"/>
      <c r="C10" s="210"/>
      <c r="D10" s="210"/>
      <c r="E10" s="210"/>
      <c r="F10" s="210"/>
      <c r="G10" s="210"/>
      <c r="H10" s="211"/>
    </row>
    <row r="11" spans="1:8" ht="12.75">
      <c r="A11" s="209"/>
      <c r="B11" s="210"/>
      <c r="C11" s="210"/>
      <c r="D11" s="210"/>
      <c r="E11" s="210"/>
      <c r="F11" s="210"/>
      <c r="G11" s="210"/>
      <c r="H11" s="211"/>
    </row>
    <row r="12" spans="1:8" ht="12.75">
      <c r="A12" s="209"/>
      <c r="B12" s="210"/>
      <c r="C12" s="210"/>
      <c r="D12" s="210"/>
      <c r="E12" s="210"/>
      <c r="F12" s="210"/>
      <c r="G12" s="210"/>
      <c r="H12" s="211"/>
    </row>
    <row r="13" spans="1:8" ht="12.75">
      <c r="A13" s="209"/>
      <c r="B13" s="210"/>
      <c r="C13" s="210"/>
      <c r="D13" s="210"/>
      <c r="E13" s="210"/>
      <c r="F13" s="210"/>
      <c r="G13" s="210"/>
      <c r="H13" s="211"/>
    </row>
    <row r="14" spans="1:8" ht="12.75">
      <c r="A14" s="209"/>
      <c r="B14" s="210"/>
      <c r="C14" s="210"/>
      <c r="D14" s="210"/>
      <c r="E14" s="210"/>
      <c r="F14" s="210"/>
      <c r="G14" s="210"/>
      <c r="H14" s="211"/>
    </row>
    <row r="15" spans="1:8" ht="12.75">
      <c r="A15" s="209"/>
      <c r="B15" s="210"/>
      <c r="C15" s="210"/>
      <c r="D15" s="210"/>
      <c r="E15" s="210"/>
      <c r="F15" s="210"/>
      <c r="G15" s="210"/>
      <c r="H15" s="211"/>
    </row>
    <row r="16" spans="1:8" ht="12.75">
      <c r="A16" s="209"/>
      <c r="B16" s="210" t="s">
        <v>597</v>
      </c>
      <c r="C16" s="210"/>
      <c r="D16" s="210"/>
      <c r="E16" s="210"/>
      <c r="F16" s="210"/>
      <c r="G16" s="210"/>
      <c r="H16" s="211"/>
    </row>
    <row r="17" spans="1:8" ht="12.75">
      <c r="A17" s="209"/>
      <c r="B17" s="210"/>
      <c r="C17" s="210"/>
      <c r="D17" s="210"/>
      <c r="E17" s="210"/>
      <c r="F17" s="210"/>
      <c r="G17" s="210"/>
      <c r="H17" s="211"/>
    </row>
    <row r="18" spans="1:8" ht="12.75">
      <c r="A18" s="209"/>
      <c r="B18" s="210"/>
      <c r="C18" s="210"/>
      <c r="D18" s="210"/>
      <c r="E18" s="210"/>
      <c r="F18" s="210"/>
      <c r="G18" s="210"/>
      <c r="H18" s="211"/>
    </row>
    <row r="19" spans="1:8" ht="12.75">
      <c r="A19" s="209"/>
      <c r="B19" s="210"/>
      <c r="C19" s="210"/>
      <c r="D19" s="210"/>
      <c r="E19" s="210"/>
      <c r="F19" s="210"/>
      <c r="G19" s="210"/>
      <c r="H19" s="211"/>
    </row>
    <row r="20" spans="1:8" ht="8.25" customHeight="1">
      <c r="A20" s="209"/>
      <c r="B20" s="210"/>
      <c r="C20" s="210"/>
      <c r="D20" s="210"/>
      <c r="E20" s="210"/>
      <c r="F20" s="210"/>
      <c r="G20" s="210"/>
      <c r="H20" s="211"/>
    </row>
    <row r="21" spans="1:8" ht="12.75">
      <c r="A21" s="209"/>
      <c r="B21" s="210"/>
      <c r="C21" s="210"/>
      <c r="D21" s="210"/>
      <c r="E21" s="210"/>
      <c r="F21" s="210"/>
      <c r="G21" s="210"/>
      <c r="H21" s="211"/>
    </row>
    <row r="22" spans="1:8" ht="12.75">
      <c r="A22" s="209"/>
      <c r="B22" s="210"/>
      <c r="C22" s="210"/>
      <c r="D22" s="210"/>
      <c r="E22" s="210"/>
      <c r="F22" s="210"/>
      <c r="G22" s="210"/>
      <c r="H22" s="211"/>
    </row>
    <row r="23" spans="1:8" ht="12.75">
      <c r="A23" s="209"/>
      <c r="B23" s="210"/>
      <c r="C23" s="210"/>
      <c r="D23" s="210"/>
      <c r="E23" s="210"/>
      <c r="F23" s="210"/>
      <c r="G23" s="210"/>
      <c r="H23" s="211"/>
    </row>
    <row r="24" spans="1:8" ht="37.5">
      <c r="A24" s="246" t="s">
        <v>598</v>
      </c>
      <c r="B24" s="247"/>
      <c r="C24" s="247"/>
      <c r="D24" s="247"/>
      <c r="E24" s="247"/>
      <c r="F24" s="247"/>
      <c r="G24" s="247"/>
      <c r="H24" s="248"/>
    </row>
    <row r="25" spans="1:8" ht="18.75">
      <c r="A25" s="235" t="s">
        <v>611</v>
      </c>
      <c r="B25" s="236"/>
      <c r="C25" s="236"/>
      <c r="D25" s="236"/>
      <c r="E25" s="236"/>
      <c r="F25" s="236"/>
      <c r="G25" s="236"/>
      <c r="H25" s="237"/>
    </row>
    <row r="26" spans="1:8" ht="12.75">
      <c r="A26" s="209"/>
      <c r="B26" s="210"/>
      <c r="C26" s="210"/>
      <c r="D26" s="210"/>
      <c r="E26" s="210"/>
      <c r="F26" s="210"/>
      <c r="G26" s="210"/>
      <c r="H26" s="211"/>
    </row>
    <row r="27" spans="1:8" ht="12.75">
      <c r="A27" s="209"/>
      <c r="B27" s="210"/>
      <c r="C27" s="210"/>
      <c r="D27" s="210"/>
      <c r="E27" s="210"/>
      <c r="F27" s="210"/>
      <c r="G27" s="210"/>
      <c r="H27" s="211"/>
    </row>
    <row r="28" spans="1:8" ht="12.75">
      <c r="A28" s="209"/>
      <c r="B28" s="210"/>
      <c r="C28" s="210"/>
      <c r="D28" s="210"/>
      <c r="E28" s="210"/>
      <c r="F28" s="210"/>
      <c r="G28" s="210"/>
      <c r="H28" s="211"/>
    </row>
    <row r="29" spans="1:8" ht="12.75">
      <c r="A29" s="209"/>
      <c r="B29" s="210"/>
      <c r="C29" s="210"/>
      <c r="D29" s="210"/>
      <c r="E29" s="210"/>
      <c r="F29" s="210"/>
      <c r="G29" s="210"/>
      <c r="H29" s="211"/>
    </row>
    <row r="30" spans="1:8" ht="12.75">
      <c r="A30" s="209"/>
      <c r="B30" s="210"/>
      <c r="C30" s="210"/>
      <c r="D30" s="210"/>
      <c r="E30" s="210"/>
      <c r="F30" s="210"/>
      <c r="G30" s="210"/>
      <c r="H30" s="211"/>
    </row>
    <row r="31" spans="1:8" ht="12.75">
      <c r="A31" s="209"/>
      <c r="B31" s="210"/>
      <c r="C31" s="210"/>
      <c r="D31" s="210"/>
      <c r="E31" s="210"/>
      <c r="F31" s="210"/>
      <c r="G31" s="210"/>
      <c r="H31" s="211"/>
    </row>
    <row r="32" spans="1:8" ht="12.75">
      <c r="A32" s="209"/>
      <c r="B32" s="210"/>
      <c r="C32" s="210"/>
      <c r="D32" s="210"/>
      <c r="E32" s="210"/>
      <c r="F32" s="210"/>
      <c r="G32" s="210"/>
      <c r="H32" s="211"/>
    </row>
    <row r="33" spans="1:8" s="215" customFormat="1" ht="18.75">
      <c r="A33" s="212"/>
      <c r="B33" s="213"/>
      <c r="C33" s="213"/>
      <c r="D33" s="213"/>
      <c r="E33" s="213"/>
      <c r="F33" s="213"/>
      <c r="G33" s="213"/>
      <c r="H33" s="214"/>
    </row>
    <row r="34" spans="1:8" s="215" customFormat="1" ht="18.75">
      <c r="A34" s="212"/>
      <c r="B34" s="213"/>
      <c r="C34" s="213"/>
      <c r="D34" s="213"/>
      <c r="E34" s="238"/>
      <c r="F34" s="238"/>
      <c r="G34" s="238"/>
      <c r="H34" s="239"/>
    </row>
    <row r="35" spans="1:8" s="215" customFormat="1" ht="18.75">
      <c r="A35" s="212"/>
      <c r="B35" s="213"/>
      <c r="C35" s="213"/>
      <c r="D35" s="213"/>
      <c r="E35" s="236"/>
      <c r="F35" s="236"/>
      <c r="G35" s="236"/>
      <c r="H35" s="237"/>
    </row>
    <row r="36" spans="1:8" s="215" customFormat="1" ht="18.75">
      <c r="A36" s="212"/>
      <c r="B36" s="213"/>
      <c r="C36" s="213"/>
      <c r="D36" s="213"/>
      <c r="E36" s="213"/>
      <c r="F36" s="213"/>
      <c r="G36" s="213"/>
      <c r="H36" s="214"/>
    </row>
    <row r="37" spans="1:8" s="215" customFormat="1" ht="18.75">
      <c r="A37" s="212"/>
      <c r="B37" s="213"/>
      <c r="C37" s="213"/>
      <c r="D37" s="213"/>
      <c r="E37" s="213"/>
      <c r="F37" s="213"/>
      <c r="G37" s="213"/>
      <c r="H37" s="214"/>
    </row>
    <row r="38" spans="1:8" s="215" customFormat="1" ht="18.75">
      <c r="A38" s="212"/>
      <c r="B38" s="213"/>
      <c r="C38" s="213"/>
      <c r="D38" s="213"/>
      <c r="E38" s="213"/>
      <c r="F38" s="213"/>
      <c r="G38" s="213"/>
      <c r="H38" s="214"/>
    </row>
    <row r="39" spans="1:8" s="215" customFormat="1" ht="18.75">
      <c r="A39" s="212"/>
      <c r="B39" s="213"/>
      <c r="C39" s="213"/>
      <c r="D39" s="213"/>
      <c r="E39" s="213"/>
      <c r="F39" s="213"/>
      <c r="G39" s="213"/>
      <c r="H39" s="214"/>
    </row>
    <row r="40" spans="1:8" s="215" customFormat="1" ht="18.75">
      <c r="A40" s="212"/>
      <c r="B40" s="213"/>
      <c r="C40" s="213"/>
      <c r="D40" s="213"/>
      <c r="E40" s="213"/>
      <c r="F40" s="213"/>
      <c r="G40" s="213"/>
      <c r="H40" s="214"/>
    </row>
    <row r="41" spans="1:8" s="215" customFormat="1" ht="18.75">
      <c r="A41" s="212"/>
      <c r="B41" s="213"/>
      <c r="C41" s="213"/>
      <c r="D41" s="213"/>
      <c r="E41" s="213"/>
      <c r="F41" s="213"/>
      <c r="G41" s="213"/>
      <c r="H41" s="214"/>
    </row>
    <row r="42" spans="1:8" s="215" customFormat="1" ht="18.75">
      <c r="A42" s="216" t="s">
        <v>599</v>
      </c>
      <c r="B42" s="213"/>
      <c r="C42" s="213"/>
      <c r="D42" s="213"/>
      <c r="E42" s="213"/>
      <c r="F42" s="213"/>
      <c r="G42" s="213"/>
      <c r="H42" s="214"/>
    </row>
    <row r="43" spans="1:8" s="215" customFormat="1" ht="24" customHeight="1">
      <c r="A43" s="217" t="s">
        <v>600</v>
      </c>
      <c r="B43" s="213"/>
      <c r="C43" s="213"/>
      <c r="D43" s="213"/>
      <c r="F43" s="213" t="s">
        <v>555</v>
      </c>
      <c r="G43" s="213"/>
      <c r="H43" s="214"/>
    </row>
    <row r="44" spans="1:8" s="215" customFormat="1" ht="24" customHeight="1">
      <c r="A44" s="217" t="s">
        <v>601</v>
      </c>
      <c r="B44" s="213"/>
      <c r="C44" s="213"/>
      <c r="D44" s="213"/>
      <c r="F44" s="213" t="s">
        <v>556</v>
      </c>
      <c r="G44" s="213"/>
      <c r="H44" s="214"/>
    </row>
    <row r="45" spans="1:8" s="215" customFormat="1" ht="24" customHeight="1">
      <c r="A45" s="217" t="s">
        <v>602</v>
      </c>
      <c r="B45" s="213"/>
      <c r="C45" s="213"/>
      <c r="D45" s="213"/>
      <c r="F45" s="213" t="s">
        <v>557</v>
      </c>
      <c r="G45" s="213"/>
      <c r="H45" s="214"/>
    </row>
    <row r="46" spans="1:8" s="215" customFormat="1" ht="24" customHeight="1">
      <c r="A46" s="217" t="s">
        <v>603</v>
      </c>
      <c r="B46" s="213"/>
      <c r="C46" s="213"/>
      <c r="D46" s="213"/>
      <c r="F46" s="213" t="s">
        <v>604</v>
      </c>
      <c r="G46" s="213"/>
      <c r="H46" s="214"/>
    </row>
    <row r="47" spans="1:8" s="215" customFormat="1" ht="18.75">
      <c r="A47" s="212"/>
      <c r="B47" s="213"/>
      <c r="C47" s="213"/>
      <c r="D47" s="213"/>
      <c r="E47" s="213"/>
      <c r="F47" s="213"/>
      <c r="G47" s="213"/>
      <c r="H47" s="214"/>
    </row>
    <row r="48" spans="1:8" s="215" customFormat="1" ht="9" customHeight="1">
      <c r="A48" s="217"/>
      <c r="B48" s="213"/>
      <c r="C48" s="213"/>
      <c r="D48" s="213"/>
      <c r="F48" s="213"/>
      <c r="G48" s="213"/>
      <c r="H48" s="214"/>
    </row>
    <row r="49" spans="1:8" s="215" customFormat="1" ht="15.75" customHeight="1">
      <c r="A49" s="212"/>
      <c r="B49" s="213"/>
      <c r="C49" s="213"/>
      <c r="D49" s="213"/>
      <c r="E49" s="213"/>
      <c r="F49" s="213"/>
      <c r="G49" s="213"/>
      <c r="H49" s="214"/>
    </row>
    <row r="50" spans="1:8" s="215" customFormat="1" ht="18.75">
      <c r="A50" s="240" t="s">
        <v>605</v>
      </c>
      <c r="B50" s="241"/>
      <c r="C50" s="241"/>
      <c r="D50" s="241"/>
      <c r="E50" s="241"/>
      <c r="F50" s="241"/>
      <c r="G50" s="241"/>
      <c r="H50" s="242"/>
    </row>
    <row r="51" spans="1:8" ht="4.5" customHeight="1" thickBot="1">
      <c r="A51" s="218"/>
      <c r="B51" s="219"/>
      <c r="C51" s="219"/>
      <c r="D51" s="219"/>
      <c r="E51" s="219"/>
      <c r="F51" s="219"/>
      <c r="G51" s="219"/>
      <c r="H51" s="220"/>
    </row>
    <row r="52" ht="13.5" thickTop="1"/>
  </sheetData>
  <sheetProtection/>
  <mergeCells count="8">
    <mergeCell ref="A25:H25"/>
    <mergeCell ref="E34:H34"/>
    <mergeCell ref="E35:H35"/>
    <mergeCell ref="A50:H50"/>
    <mergeCell ref="A2:H2"/>
    <mergeCell ref="A3:H3"/>
    <mergeCell ref="A4:H4"/>
    <mergeCell ref="A24:H24"/>
  </mergeCells>
  <printOptions/>
  <pageMargins left="0.94" right="0.4" top="0.6" bottom="0.32" header="0.41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8">
      <selection activeCell="F17" sqref="F17"/>
    </sheetView>
  </sheetViews>
  <sheetFormatPr defaultColWidth="9.140625" defaultRowHeight="12"/>
  <cols>
    <col min="1" max="1" width="41.00390625" style="4" customWidth="1"/>
    <col min="2" max="2" width="10.00390625" style="4" customWidth="1"/>
    <col min="3" max="3" width="9.140625" style="4" customWidth="1"/>
    <col min="4" max="5" width="17.140625" style="4" customWidth="1"/>
    <col min="6" max="6" width="17.421875" style="4" customWidth="1"/>
    <col min="7" max="16384" width="9.140625" style="4" customWidth="1"/>
  </cols>
  <sheetData>
    <row r="1" spans="1:6" ht="12">
      <c r="A1" s="249" t="s">
        <v>300</v>
      </c>
      <c r="B1" s="249"/>
      <c r="D1" s="3" t="s">
        <v>0</v>
      </c>
      <c r="E1" s="3"/>
      <c r="F1" s="3"/>
    </row>
    <row r="2" spans="1:6" ht="27.75" customHeight="1">
      <c r="A2" s="5" t="s">
        <v>290</v>
      </c>
      <c r="B2" s="3"/>
      <c r="D2" s="165" t="str">
        <f>'LCTT TT'!D2</f>
        <v>Quý III năm tài chính 2012</v>
      </c>
      <c r="E2" s="3"/>
      <c r="F2" s="3"/>
    </row>
    <row r="3" spans="1:4" ht="12">
      <c r="A3" s="8" t="s">
        <v>301</v>
      </c>
      <c r="B3" s="3"/>
      <c r="D3" s="4" t="s">
        <v>555</v>
      </c>
    </row>
    <row r="4" spans="5:6" ht="12">
      <c r="E4" s="3"/>
      <c r="F4" s="3"/>
    </row>
    <row r="5" spans="1:6" ht="19.5" customHeight="1">
      <c r="A5" s="252" t="s">
        <v>51</v>
      </c>
      <c r="B5" s="252"/>
      <c r="C5" s="252"/>
      <c r="D5" s="252"/>
      <c r="E5" s="252"/>
      <c r="F5" s="194"/>
    </row>
    <row r="7" spans="1:5" ht="27" customHeight="1">
      <c r="A7" s="6" t="s">
        <v>1</v>
      </c>
      <c r="B7" s="7" t="s">
        <v>2</v>
      </c>
      <c r="C7" s="7" t="s">
        <v>3</v>
      </c>
      <c r="D7" s="7" t="s">
        <v>53</v>
      </c>
      <c r="E7" s="7" t="s">
        <v>52</v>
      </c>
    </row>
    <row r="8" spans="1:5" ht="15" customHeight="1">
      <c r="A8" s="171" t="s">
        <v>54</v>
      </c>
      <c r="B8" s="171"/>
      <c r="C8" s="171"/>
      <c r="D8" s="171"/>
      <c r="E8" s="171"/>
    </row>
    <row r="9" spans="1:5" ht="15" customHeight="1">
      <c r="A9" s="171" t="s">
        <v>55</v>
      </c>
      <c r="B9" s="171" t="s">
        <v>56</v>
      </c>
      <c r="C9" s="195"/>
      <c r="D9" s="172">
        <f>SUBTOTAL(9,D10:D30)</f>
        <v>23169359920</v>
      </c>
      <c r="E9" s="172">
        <f>SUBTOTAL(9,E10:E30)</f>
        <v>20052447042</v>
      </c>
    </row>
    <row r="10" spans="1:5" ht="15" customHeight="1">
      <c r="A10" s="171" t="s">
        <v>57</v>
      </c>
      <c r="B10" s="171" t="s">
        <v>58</v>
      </c>
      <c r="C10" s="195"/>
      <c r="D10" s="172">
        <f>SUBTOTAL(9,D11:D12)</f>
        <v>120939807</v>
      </c>
      <c r="E10" s="172">
        <f>SUBTOTAL(9,E11:E12)</f>
        <v>4610045737</v>
      </c>
    </row>
    <row r="11" spans="1:5" ht="15" customHeight="1">
      <c r="A11" s="166" t="s">
        <v>59</v>
      </c>
      <c r="B11" s="166" t="s">
        <v>60</v>
      </c>
      <c r="C11" s="196" t="s">
        <v>559</v>
      </c>
      <c r="D11" s="204">
        <v>120939807</v>
      </c>
      <c r="E11" s="38">
        <v>4610045737</v>
      </c>
    </row>
    <row r="12" spans="1:5" ht="15" customHeight="1">
      <c r="A12" s="166" t="s">
        <v>61</v>
      </c>
      <c r="B12" s="166" t="s">
        <v>62</v>
      </c>
      <c r="C12" s="196"/>
      <c r="D12" s="38">
        <v>0</v>
      </c>
      <c r="E12" s="38">
        <v>0</v>
      </c>
    </row>
    <row r="13" spans="1:5" ht="15" customHeight="1">
      <c r="A13" s="171" t="s">
        <v>63</v>
      </c>
      <c r="B13" s="171" t="s">
        <v>64</v>
      </c>
      <c r="C13" s="195" t="s">
        <v>560</v>
      </c>
      <c r="D13" s="38">
        <v>107950000</v>
      </c>
      <c r="E13" s="38">
        <v>37000000</v>
      </c>
    </row>
    <row r="14" spans="1:5" ht="15" customHeight="1">
      <c r="A14" s="166" t="s">
        <v>65</v>
      </c>
      <c r="B14" s="166" t="s">
        <v>66</v>
      </c>
      <c r="C14" s="196"/>
      <c r="D14" s="38">
        <v>107950000</v>
      </c>
      <c r="E14" s="38">
        <v>37000000</v>
      </c>
    </row>
    <row r="15" spans="1:5" ht="15" customHeight="1">
      <c r="A15" s="166" t="s">
        <v>67</v>
      </c>
      <c r="B15" s="166" t="s">
        <v>68</v>
      </c>
      <c r="C15" s="196"/>
      <c r="D15" s="38">
        <v>0</v>
      </c>
      <c r="E15" s="38">
        <v>0</v>
      </c>
    </row>
    <row r="16" spans="1:5" ht="15" customHeight="1">
      <c r="A16" s="171" t="s">
        <v>69</v>
      </c>
      <c r="B16" s="171" t="s">
        <v>70</v>
      </c>
      <c r="C16" s="195"/>
      <c r="D16" s="172">
        <f>SUBTOTAL(9,D17:D22)</f>
        <v>7399377579</v>
      </c>
      <c r="E16" s="172">
        <f>SUBTOTAL(9,E17:E22)</f>
        <v>8476984182</v>
      </c>
    </row>
    <row r="17" spans="1:5" ht="15" customHeight="1">
      <c r="A17" s="166" t="s">
        <v>71</v>
      </c>
      <c r="B17" s="166" t="s">
        <v>72</v>
      </c>
      <c r="C17" s="196"/>
      <c r="D17" s="38">
        <v>6402076177</v>
      </c>
      <c r="E17" s="38">
        <v>7598695748</v>
      </c>
    </row>
    <row r="18" spans="1:5" ht="15" customHeight="1">
      <c r="A18" s="166" t="s">
        <v>73</v>
      </c>
      <c r="B18" s="166" t="s">
        <v>74</v>
      </c>
      <c r="C18" s="196"/>
      <c r="D18" s="38">
        <v>1046756779</v>
      </c>
      <c r="E18" s="38">
        <v>878288434</v>
      </c>
    </row>
    <row r="19" spans="1:5" ht="15" customHeight="1">
      <c r="A19" s="166" t="s">
        <v>75</v>
      </c>
      <c r="B19" s="166" t="s">
        <v>76</v>
      </c>
      <c r="C19" s="196"/>
      <c r="D19" s="38"/>
      <c r="E19" s="38">
        <v>0</v>
      </c>
    </row>
    <row r="20" spans="1:5" ht="15" customHeight="1">
      <c r="A20" s="166" t="s">
        <v>77</v>
      </c>
      <c r="B20" s="166" t="s">
        <v>78</v>
      </c>
      <c r="C20" s="196"/>
      <c r="D20" s="38"/>
      <c r="E20" s="38">
        <v>0</v>
      </c>
    </row>
    <row r="21" spans="1:5" ht="15" customHeight="1">
      <c r="A21" s="166" t="s">
        <v>79</v>
      </c>
      <c r="B21" s="166" t="s">
        <v>80</v>
      </c>
      <c r="C21" s="196" t="s">
        <v>561</v>
      </c>
      <c r="D21" s="38">
        <v>15750000</v>
      </c>
      <c r="E21" s="38"/>
    </row>
    <row r="22" spans="1:5" ht="15" customHeight="1">
      <c r="A22" s="166" t="s">
        <v>81</v>
      </c>
      <c r="B22" s="166" t="s">
        <v>82</v>
      </c>
      <c r="C22" s="196"/>
      <c r="D22" s="38">
        <v>-65205377</v>
      </c>
      <c r="E22" s="38">
        <v>0</v>
      </c>
    </row>
    <row r="23" spans="1:5" ht="15" customHeight="1">
      <c r="A23" s="171" t="s">
        <v>83</v>
      </c>
      <c r="B23" s="171" t="s">
        <v>84</v>
      </c>
      <c r="C23" s="195"/>
      <c r="D23" s="172">
        <f>SUBTOTAL(9,D24:D25)</f>
        <v>11656110933</v>
      </c>
      <c r="E23" s="172">
        <f>SUBTOTAL(9,E24:E25)</f>
        <v>6757410287</v>
      </c>
    </row>
    <row r="24" spans="1:5" ht="15" customHeight="1">
      <c r="A24" s="166" t="s">
        <v>85</v>
      </c>
      <c r="B24" s="166" t="s">
        <v>86</v>
      </c>
      <c r="C24" s="196" t="s">
        <v>562</v>
      </c>
      <c r="D24" s="204">
        <v>11656110933</v>
      </c>
      <c r="E24" s="38">
        <v>6757410287</v>
      </c>
    </row>
    <row r="25" spans="1:5" ht="15" customHeight="1">
      <c r="A25" s="166" t="s">
        <v>87</v>
      </c>
      <c r="B25" s="166" t="s">
        <v>88</v>
      </c>
      <c r="C25" s="196"/>
      <c r="D25" s="38"/>
      <c r="E25" s="38"/>
    </row>
    <row r="26" spans="1:5" ht="15" customHeight="1">
      <c r="A26" s="171" t="s">
        <v>89</v>
      </c>
      <c r="B26" s="171" t="s">
        <v>90</v>
      </c>
      <c r="C26" s="195"/>
      <c r="D26" s="172">
        <f>SUBTOTAL(9,D27:D30)</f>
        <v>3777031601</v>
      </c>
      <c r="E26" s="172">
        <f>SUBTOTAL(9,E27:E30)</f>
        <v>134006836</v>
      </c>
    </row>
    <row r="27" spans="1:5" ht="15" customHeight="1">
      <c r="A27" s="166" t="s">
        <v>91</v>
      </c>
      <c r="B27" s="166" t="s">
        <v>92</v>
      </c>
      <c r="C27" s="196"/>
      <c r="D27" s="38">
        <v>117184695</v>
      </c>
      <c r="E27" s="38">
        <v>87140838</v>
      </c>
    </row>
    <row r="28" spans="1:5" ht="15" customHeight="1">
      <c r="A28" s="166" t="s">
        <v>93</v>
      </c>
      <c r="B28" s="166" t="s">
        <v>94</v>
      </c>
      <c r="C28" s="196"/>
      <c r="D28" s="38">
        <v>568847259</v>
      </c>
      <c r="E28" s="38"/>
    </row>
    <row r="29" spans="1:5" ht="15" customHeight="1">
      <c r="A29" s="166" t="s">
        <v>95</v>
      </c>
      <c r="B29" s="166" t="s">
        <v>96</v>
      </c>
      <c r="C29" s="196" t="s">
        <v>563</v>
      </c>
      <c r="D29" s="38">
        <v>9669043</v>
      </c>
      <c r="E29" s="38">
        <v>424735</v>
      </c>
    </row>
    <row r="30" spans="1:5" ht="15" customHeight="1">
      <c r="A30" s="166" t="s">
        <v>97</v>
      </c>
      <c r="B30" s="166" t="s">
        <v>98</v>
      </c>
      <c r="C30" s="196"/>
      <c r="D30" s="38">
        <v>3081330604</v>
      </c>
      <c r="E30" s="38">
        <v>46441263</v>
      </c>
    </row>
    <row r="31" spans="1:5" ht="15" customHeight="1">
      <c r="A31" s="171" t="s">
        <v>99</v>
      </c>
      <c r="B31" s="171" t="s">
        <v>100</v>
      </c>
      <c r="C31" s="195"/>
      <c r="D31" s="172">
        <f>SUBTOTAL(9,D32:D61)</f>
        <v>3810120008</v>
      </c>
      <c r="E31" s="172">
        <f>SUBTOTAL(9,E32:E61)</f>
        <v>4349249997</v>
      </c>
    </row>
    <row r="32" spans="1:5" ht="15" customHeight="1">
      <c r="A32" s="171" t="s">
        <v>101</v>
      </c>
      <c r="B32" s="171" t="s">
        <v>102</v>
      </c>
      <c r="C32" s="195"/>
      <c r="D32" s="172">
        <v>0</v>
      </c>
      <c r="E32" s="172">
        <v>0</v>
      </c>
    </row>
    <row r="33" spans="1:5" ht="15" customHeight="1">
      <c r="A33" s="166" t="s">
        <v>103</v>
      </c>
      <c r="B33" s="166" t="s">
        <v>104</v>
      </c>
      <c r="C33" s="196"/>
      <c r="D33" s="38">
        <v>0</v>
      </c>
      <c r="E33" s="38">
        <v>0</v>
      </c>
    </row>
    <row r="34" spans="1:5" ht="15" customHeight="1">
      <c r="A34" s="166" t="s">
        <v>105</v>
      </c>
      <c r="B34" s="166" t="s">
        <v>106</v>
      </c>
      <c r="C34" s="196"/>
      <c r="D34" s="38">
        <v>0</v>
      </c>
      <c r="E34" s="38">
        <v>0</v>
      </c>
    </row>
    <row r="35" spans="1:5" ht="15" customHeight="1">
      <c r="A35" s="166" t="s">
        <v>107</v>
      </c>
      <c r="B35" s="166" t="s">
        <v>108</v>
      </c>
      <c r="C35" s="196" t="s">
        <v>564</v>
      </c>
      <c r="D35" s="38">
        <v>0</v>
      </c>
      <c r="E35" s="38">
        <v>0</v>
      </c>
    </row>
    <row r="36" spans="1:5" ht="15" customHeight="1">
      <c r="A36" s="166" t="s">
        <v>109</v>
      </c>
      <c r="B36" s="166" t="s">
        <v>110</v>
      </c>
      <c r="C36" s="196" t="s">
        <v>565</v>
      </c>
      <c r="D36" s="38">
        <v>0</v>
      </c>
      <c r="E36" s="38">
        <v>0</v>
      </c>
    </row>
    <row r="37" spans="1:5" ht="15" customHeight="1">
      <c r="A37" s="166" t="s">
        <v>111</v>
      </c>
      <c r="B37" s="166" t="s">
        <v>112</v>
      </c>
      <c r="C37" s="196"/>
      <c r="D37" s="38">
        <v>0</v>
      </c>
      <c r="E37" s="38">
        <v>0</v>
      </c>
    </row>
    <row r="38" spans="1:5" ht="15" customHeight="1">
      <c r="A38" s="171" t="s">
        <v>113</v>
      </c>
      <c r="B38" s="171" t="s">
        <v>114</v>
      </c>
      <c r="C38" s="195"/>
      <c r="D38" s="172">
        <f>SUBTOTAL(9,D39:D48)</f>
        <v>2933412880</v>
      </c>
      <c r="E38" s="172">
        <f>SUBTOTAL(9,E39:E48)</f>
        <v>3589546783</v>
      </c>
    </row>
    <row r="39" spans="1:5" ht="15" customHeight="1">
      <c r="A39" s="171" t="s">
        <v>115</v>
      </c>
      <c r="B39" s="171" t="s">
        <v>116</v>
      </c>
      <c r="C39" s="195" t="s">
        <v>566</v>
      </c>
      <c r="D39" s="172">
        <f>SUBTOTAL(9,D40:D41)</f>
        <v>2933412880</v>
      </c>
      <c r="E39" s="172">
        <f>SUBTOTAL(9,E40:E41)</f>
        <v>3589546783</v>
      </c>
    </row>
    <row r="40" spans="1:5" ht="15" customHeight="1">
      <c r="A40" s="166" t="s">
        <v>117</v>
      </c>
      <c r="B40" s="166" t="s">
        <v>118</v>
      </c>
      <c r="C40" s="196"/>
      <c r="D40" s="38">
        <v>5459996884</v>
      </c>
      <c r="E40" s="38">
        <v>5267826691</v>
      </c>
    </row>
    <row r="41" spans="1:6" ht="15" customHeight="1">
      <c r="A41" s="166" t="s">
        <v>119</v>
      </c>
      <c r="B41" s="166" t="s">
        <v>120</v>
      </c>
      <c r="C41" s="196"/>
      <c r="D41" s="38">
        <v>-2526584004</v>
      </c>
      <c r="E41" s="38">
        <v>-1678279908</v>
      </c>
      <c r="F41" s="176"/>
    </row>
    <row r="42" spans="1:5" ht="15" customHeight="1">
      <c r="A42" s="171" t="s">
        <v>121</v>
      </c>
      <c r="B42" s="171" t="s">
        <v>122</v>
      </c>
      <c r="C42" s="195" t="s">
        <v>567</v>
      </c>
      <c r="D42" s="172">
        <v>0</v>
      </c>
      <c r="E42" s="172">
        <v>0</v>
      </c>
    </row>
    <row r="43" spans="1:5" ht="15" customHeight="1">
      <c r="A43" s="166" t="s">
        <v>117</v>
      </c>
      <c r="B43" s="166" t="s">
        <v>123</v>
      </c>
      <c r="C43" s="196"/>
      <c r="D43" s="38">
        <v>0</v>
      </c>
      <c r="E43" s="38">
        <v>0</v>
      </c>
    </row>
    <row r="44" spans="1:5" ht="15" customHeight="1">
      <c r="A44" s="166" t="s">
        <v>119</v>
      </c>
      <c r="B44" s="166" t="s">
        <v>124</v>
      </c>
      <c r="C44" s="196"/>
      <c r="D44" s="38">
        <v>0</v>
      </c>
      <c r="E44" s="38">
        <v>0</v>
      </c>
    </row>
    <row r="45" spans="1:5" ht="15" customHeight="1">
      <c r="A45" s="171" t="s">
        <v>125</v>
      </c>
      <c r="B45" s="171" t="s">
        <v>126</v>
      </c>
      <c r="C45" s="195" t="s">
        <v>568</v>
      </c>
      <c r="D45" s="172">
        <f>SUBTOTAL(9,D46:D47)</f>
        <v>0</v>
      </c>
      <c r="E45" s="172">
        <f>SUBTOTAL(9,E46:E47)</f>
        <v>0</v>
      </c>
    </row>
    <row r="46" spans="1:5" ht="15" customHeight="1">
      <c r="A46" s="166" t="s">
        <v>117</v>
      </c>
      <c r="B46" s="166" t="s">
        <v>127</v>
      </c>
      <c r="C46" s="196"/>
      <c r="D46" s="38">
        <v>0</v>
      </c>
      <c r="E46" s="38">
        <v>0</v>
      </c>
    </row>
    <row r="47" spans="1:5" ht="15" customHeight="1">
      <c r="A47" s="166" t="s">
        <v>119</v>
      </c>
      <c r="B47" s="166" t="s">
        <v>128</v>
      </c>
      <c r="C47" s="196"/>
      <c r="D47" s="38">
        <v>0</v>
      </c>
      <c r="E47" s="38">
        <v>0</v>
      </c>
    </row>
    <row r="48" spans="1:5" ht="15" customHeight="1">
      <c r="A48" s="166" t="s">
        <v>129</v>
      </c>
      <c r="B48" s="166" t="s">
        <v>130</v>
      </c>
      <c r="C48" s="196" t="s">
        <v>569</v>
      </c>
      <c r="D48" s="38">
        <v>0</v>
      </c>
      <c r="E48" s="38">
        <v>0</v>
      </c>
    </row>
    <row r="49" spans="1:5" ht="15" customHeight="1">
      <c r="A49" s="171" t="s">
        <v>131</v>
      </c>
      <c r="B49" s="171" t="s">
        <v>132</v>
      </c>
      <c r="C49" s="195" t="s">
        <v>570</v>
      </c>
      <c r="D49" s="172">
        <v>0</v>
      </c>
      <c r="E49" s="172">
        <v>0</v>
      </c>
    </row>
    <row r="50" spans="1:5" ht="15" customHeight="1">
      <c r="A50" s="166" t="s">
        <v>117</v>
      </c>
      <c r="B50" s="166" t="s">
        <v>133</v>
      </c>
      <c r="C50" s="196"/>
      <c r="D50" s="38">
        <v>0</v>
      </c>
      <c r="E50" s="38">
        <v>0</v>
      </c>
    </row>
    <row r="51" spans="1:5" ht="15" customHeight="1">
      <c r="A51" s="166" t="s">
        <v>119</v>
      </c>
      <c r="B51" s="166" t="s">
        <v>134</v>
      </c>
      <c r="C51" s="196"/>
      <c r="D51" s="38">
        <v>0</v>
      </c>
      <c r="E51" s="38">
        <v>0</v>
      </c>
    </row>
    <row r="52" spans="1:5" ht="15" customHeight="1">
      <c r="A52" s="171" t="s">
        <v>135</v>
      </c>
      <c r="B52" s="171" t="s">
        <v>136</v>
      </c>
      <c r="C52" s="195"/>
      <c r="D52" s="172">
        <f>SUBTOTAL(9,D53:D56)</f>
        <v>820500000</v>
      </c>
      <c r="E52" s="172">
        <f>SUBTOTAL(9,E53:E56)</f>
        <v>633500000</v>
      </c>
    </row>
    <row r="53" spans="1:5" ht="15" customHeight="1">
      <c r="A53" s="166" t="s">
        <v>137</v>
      </c>
      <c r="B53" s="166" t="s">
        <v>138</v>
      </c>
      <c r="C53" s="196"/>
      <c r="D53" s="38">
        <v>0</v>
      </c>
      <c r="E53" s="38">
        <v>0</v>
      </c>
    </row>
    <row r="54" spans="1:5" ht="15" customHeight="1">
      <c r="A54" s="166" t="s">
        <v>139</v>
      </c>
      <c r="B54" s="166" t="s">
        <v>140</v>
      </c>
      <c r="C54" s="196"/>
      <c r="D54" s="38">
        <v>0</v>
      </c>
      <c r="E54" s="38">
        <v>0</v>
      </c>
    </row>
    <row r="55" spans="1:5" ht="15" customHeight="1">
      <c r="A55" s="166" t="s">
        <v>141</v>
      </c>
      <c r="B55" s="166" t="s">
        <v>142</v>
      </c>
      <c r="C55" s="196" t="s">
        <v>571</v>
      </c>
      <c r="D55" s="38">
        <v>1759500000</v>
      </c>
      <c r="E55" s="38">
        <v>1759500000</v>
      </c>
    </row>
    <row r="56" spans="1:5" ht="15" customHeight="1">
      <c r="A56" s="166" t="s">
        <v>143</v>
      </c>
      <c r="B56" s="166" t="s">
        <v>144</v>
      </c>
      <c r="C56" s="196"/>
      <c r="D56" s="38">
        <v>-939000000</v>
      </c>
      <c r="E56" s="38">
        <v>-1126000000</v>
      </c>
    </row>
    <row r="57" spans="1:5" ht="15" customHeight="1">
      <c r="A57" s="171" t="s">
        <v>145</v>
      </c>
      <c r="B57" s="171" t="s">
        <v>146</v>
      </c>
      <c r="C57" s="195"/>
      <c r="D57" s="172">
        <f>SUBTOTAL(9,D58:D60)</f>
        <v>56207128</v>
      </c>
      <c r="E57" s="172">
        <f>SUBTOTAL(9,E58:E60)</f>
        <v>126203214</v>
      </c>
    </row>
    <row r="58" spans="1:5" ht="15" customHeight="1">
      <c r="A58" s="166" t="s">
        <v>147</v>
      </c>
      <c r="B58" s="166" t="s">
        <v>148</v>
      </c>
      <c r="C58" s="196" t="s">
        <v>572</v>
      </c>
      <c r="D58" s="38">
        <v>56207128</v>
      </c>
      <c r="E58" s="38">
        <v>126203214</v>
      </c>
    </row>
    <row r="59" spans="1:5" ht="15" customHeight="1">
      <c r="A59" s="166" t="s">
        <v>149</v>
      </c>
      <c r="B59" s="166" t="s">
        <v>150</v>
      </c>
      <c r="C59" s="196" t="s">
        <v>573</v>
      </c>
      <c r="D59" s="38">
        <v>0</v>
      </c>
      <c r="E59" s="38">
        <v>0</v>
      </c>
    </row>
    <row r="60" spans="1:5" ht="15" customHeight="1">
      <c r="A60" s="166" t="s">
        <v>151</v>
      </c>
      <c r="B60" s="166" t="s">
        <v>152</v>
      </c>
      <c r="C60" s="196"/>
      <c r="D60" s="38">
        <v>0</v>
      </c>
      <c r="E60" s="38">
        <v>0</v>
      </c>
    </row>
    <row r="61" spans="1:5" s="175" customFormat="1" ht="15" customHeight="1">
      <c r="A61" s="173" t="s">
        <v>153</v>
      </c>
      <c r="B61" s="173" t="s">
        <v>154</v>
      </c>
      <c r="C61" s="197"/>
      <c r="D61" s="174">
        <v>0</v>
      </c>
      <c r="E61" s="174">
        <v>0</v>
      </c>
    </row>
    <row r="62" spans="1:6" ht="15" customHeight="1">
      <c r="A62" s="171" t="s">
        <v>155</v>
      </c>
      <c r="B62" s="171" t="s">
        <v>156</v>
      </c>
      <c r="C62" s="195"/>
      <c r="D62" s="172">
        <f>SUBTOTAL(9,D9:D61)</f>
        <v>26979479928</v>
      </c>
      <c r="E62" s="172">
        <f>SUBTOTAL(9,E9:E61)</f>
        <v>24401697039</v>
      </c>
      <c r="F62" s="176"/>
    </row>
    <row r="63" spans="1:5" ht="15" customHeight="1">
      <c r="A63" s="171" t="s">
        <v>157</v>
      </c>
      <c r="B63" s="171"/>
      <c r="C63" s="195"/>
      <c r="D63" s="172">
        <v>0</v>
      </c>
      <c r="E63" s="172">
        <v>0</v>
      </c>
    </row>
    <row r="64" spans="1:5" ht="15" customHeight="1">
      <c r="A64" s="171" t="s">
        <v>158</v>
      </c>
      <c r="B64" s="171" t="s">
        <v>159</v>
      </c>
      <c r="C64" s="195"/>
      <c r="D64" s="172">
        <f>SUBTOTAL(9,D65:D86)</f>
        <v>5247552144</v>
      </c>
      <c r="E64" s="172">
        <f>SUBTOTAL(9,E65:E86)</f>
        <v>2711680430</v>
      </c>
    </row>
    <row r="65" spans="1:5" ht="15" customHeight="1">
      <c r="A65" s="171" t="s">
        <v>160</v>
      </c>
      <c r="B65" s="171" t="s">
        <v>161</v>
      </c>
      <c r="C65" s="195"/>
      <c r="D65" s="172">
        <f>SUBTOTAL(9,D66:D76)</f>
        <v>5228940644</v>
      </c>
      <c r="E65" s="172">
        <f>SUBTOTAL(9,E66:E76)</f>
        <v>2693068930</v>
      </c>
    </row>
    <row r="66" spans="1:5" ht="15" customHeight="1">
      <c r="A66" s="166" t="s">
        <v>162</v>
      </c>
      <c r="B66" s="166" t="s">
        <v>163</v>
      </c>
      <c r="C66" s="196" t="s">
        <v>574</v>
      </c>
      <c r="D66" s="38">
        <v>1211881123</v>
      </c>
      <c r="E66" s="38">
        <v>137632500</v>
      </c>
    </row>
    <row r="67" spans="1:5" ht="15" customHeight="1">
      <c r="A67" s="166" t="s">
        <v>164</v>
      </c>
      <c r="B67" s="166" t="s">
        <v>165</v>
      </c>
      <c r="C67" s="196"/>
      <c r="D67" s="38">
        <v>1200493723</v>
      </c>
      <c r="E67" s="38">
        <v>1394617077</v>
      </c>
    </row>
    <row r="68" spans="1:5" ht="15" customHeight="1">
      <c r="A68" s="166" t="s">
        <v>166</v>
      </c>
      <c r="B68" s="166" t="s">
        <v>167</v>
      </c>
      <c r="C68" s="196"/>
      <c r="D68" s="38">
        <v>1557682847</v>
      </c>
      <c r="E68" s="38">
        <v>738506</v>
      </c>
    </row>
    <row r="69" spans="1:5" ht="15" customHeight="1">
      <c r="A69" s="166" t="s">
        <v>168</v>
      </c>
      <c r="B69" s="166" t="s">
        <v>169</v>
      </c>
      <c r="C69" s="196" t="s">
        <v>575</v>
      </c>
      <c r="D69" s="38">
        <v>533907457</v>
      </c>
      <c r="E69" s="38">
        <v>126506264</v>
      </c>
    </row>
    <row r="70" spans="1:6" ht="15" customHeight="1">
      <c r="A70" s="166" t="s">
        <v>170</v>
      </c>
      <c r="B70" s="166" t="s">
        <v>171</v>
      </c>
      <c r="C70" s="196"/>
      <c r="D70" s="38">
        <v>178463545</v>
      </c>
      <c r="E70" s="38">
        <v>340980356</v>
      </c>
      <c r="F70" s="176"/>
    </row>
    <row r="71" spans="1:5" ht="15" customHeight="1">
      <c r="A71" s="166" t="s">
        <v>172</v>
      </c>
      <c r="B71" s="166" t="s">
        <v>173</v>
      </c>
      <c r="C71" s="196" t="s">
        <v>576</v>
      </c>
      <c r="D71" s="38"/>
      <c r="E71" s="38">
        <v>0</v>
      </c>
    </row>
    <row r="72" spans="1:5" ht="15" customHeight="1">
      <c r="A72" s="166" t="s">
        <v>174</v>
      </c>
      <c r="B72" s="166" t="s">
        <v>175</v>
      </c>
      <c r="C72" s="196"/>
      <c r="D72" s="38"/>
      <c r="E72" s="38">
        <v>0</v>
      </c>
    </row>
    <row r="73" spans="1:5" ht="15" customHeight="1">
      <c r="A73" s="166" t="s">
        <v>176</v>
      </c>
      <c r="B73" s="166" t="s">
        <v>177</v>
      </c>
      <c r="C73" s="196"/>
      <c r="D73" s="38"/>
      <c r="E73" s="38">
        <v>0</v>
      </c>
    </row>
    <row r="74" spans="1:6" ht="15" customHeight="1">
      <c r="A74" s="166" t="s">
        <v>178</v>
      </c>
      <c r="B74" s="166" t="s">
        <v>179</v>
      </c>
      <c r="C74" s="196" t="s">
        <v>577</v>
      </c>
      <c r="D74" s="38">
        <v>299129847</v>
      </c>
      <c r="E74" s="38">
        <v>406763845</v>
      </c>
      <c r="F74" s="221"/>
    </row>
    <row r="75" spans="1:5" ht="15" customHeight="1">
      <c r="A75" s="166" t="s">
        <v>180</v>
      </c>
      <c r="B75" s="166" t="s">
        <v>181</v>
      </c>
      <c r="C75" s="196"/>
      <c r="D75" s="38">
        <v>0</v>
      </c>
      <c r="E75" s="38">
        <v>0</v>
      </c>
    </row>
    <row r="76" spans="1:5" ht="15" customHeight="1">
      <c r="A76" s="166" t="s">
        <v>182</v>
      </c>
      <c r="B76" s="166" t="s">
        <v>183</v>
      </c>
      <c r="C76" s="196"/>
      <c r="D76" s="38">
        <v>247382102</v>
      </c>
      <c r="E76" s="38">
        <v>285830382</v>
      </c>
    </row>
    <row r="77" spans="1:5" ht="15" customHeight="1">
      <c r="A77" s="171" t="s">
        <v>184</v>
      </c>
      <c r="B77" s="171" t="s">
        <v>185</v>
      </c>
      <c r="C77" s="195"/>
      <c r="D77" s="172">
        <f>SUBTOTAL(9,D78:D87)</f>
        <v>18611500</v>
      </c>
      <c r="E77" s="172">
        <f>SUBTOTAL(9,E78:E87)</f>
        <v>18611500</v>
      </c>
    </row>
    <row r="78" spans="1:5" ht="15" customHeight="1">
      <c r="A78" s="166" t="s">
        <v>186</v>
      </c>
      <c r="B78" s="166" t="s">
        <v>187</v>
      </c>
      <c r="C78" s="196"/>
      <c r="D78" s="38">
        <v>0</v>
      </c>
      <c r="E78" s="38">
        <v>0</v>
      </c>
    </row>
    <row r="79" spans="1:5" ht="15" customHeight="1">
      <c r="A79" s="166" t="s">
        <v>188</v>
      </c>
      <c r="B79" s="166" t="s">
        <v>189</v>
      </c>
      <c r="C79" s="196" t="s">
        <v>578</v>
      </c>
      <c r="D79" s="38">
        <v>0</v>
      </c>
      <c r="E79" s="38">
        <v>0</v>
      </c>
    </row>
    <row r="80" spans="1:5" ht="15" customHeight="1">
      <c r="A80" s="166" t="s">
        <v>190</v>
      </c>
      <c r="B80" s="166" t="s">
        <v>191</v>
      </c>
      <c r="C80" s="196"/>
      <c r="D80" s="38">
        <v>18611500</v>
      </c>
      <c r="E80" s="38">
        <v>18611500</v>
      </c>
    </row>
    <row r="81" spans="1:5" ht="15" customHeight="1">
      <c r="A81" s="166" t="s">
        <v>192</v>
      </c>
      <c r="B81" s="166" t="s">
        <v>193</v>
      </c>
      <c r="C81" s="196" t="s">
        <v>579</v>
      </c>
      <c r="D81" s="38">
        <v>0</v>
      </c>
      <c r="E81" s="38">
        <v>0</v>
      </c>
    </row>
    <row r="82" spans="1:5" ht="15" customHeight="1">
      <c r="A82" s="166" t="s">
        <v>194</v>
      </c>
      <c r="B82" s="166" t="s">
        <v>195</v>
      </c>
      <c r="C82" s="196" t="s">
        <v>573</v>
      </c>
      <c r="D82" s="38">
        <v>0</v>
      </c>
      <c r="E82" s="38">
        <v>0</v>
      </c>
    </row>
    <row r="83" spans="1:5" ht="15" customHeight="1">
      <c r="A83" s="166" t="s">
        <v>196</v>
      </c>
      <c r="B83" s="166" t="s">
        <v>197</v>
      </c>
      <c r="C83" s="196"/>
      <c r="D83" s="38">
        <v>0</v>
      </c>
      <c r="E83" s="38">
        <v>0</v>
      </c>
    </row>
    <row r="84" spans="1:5" ht="15" customHeight="1">
      <c r="A84" s="166" t="s">
        <v>198</v>
      </c>
      <c r="B84" s="166" t="s">
        <v>199</v>
      </c>
      <c r="C84" s="196"/>
      <c r="D84" s="38">
        <v>0</v>
      </c>
      <c r="E84" s="38">
        <v>0</v>
      </c>
    </row>
    <row r="85" spans="1:5" ht="15" customHeight="1">
      <c r="A85" s="166" t="s">
        <v>200</v>
      </c>
      <c r="B85" s="166" t="s">
        <v>201</v>
      </c>
      <c r="C85" s="196"/>
      <c r="D85" s="38">
        <v>0</v>
      </c>
      <c r="E85" s="38">
        <v>0</v>
      </c>
    </row>
    <row r="86" spans="1:5" ht="15" customHeight="1">
      <c r="A86" s="166" t="s">
        <v>202</v>
      </c>
      <c r="B86" s="166" t="s">
        <v>203</v>
      </c>
      <c r="C86" s="196"/>
      <c r="D86" s="38">
        <v>0</v>
      </c>
      <c r="E86" s="38">
        <v>0</v>
      </c>
    </row>
    <row r="87" spans="1:5" ht="15" customHeight="1">
      <c r="A87" s="171" t="s">
        <v>204</v>
      </c>
      <c r="B87" s="171" t="s">
        <v>205</v>
      </c>
      <c r="C87" s="195"/>
      <c r="D87" s="172">
        <f>SUBTOTAL(9,D88:D104)</f>
        <v>21623977784</v>
      </c>
      <c r="E87" s="172">
        <f>SUBTOTAL(9,E88:E104)</f>
        <v>21653016609</v>
      </c>
    </row>
    <row r="88" spans="1:5" ht="15" customHeight="1">
      <c r="A88" s="171" t="s">
        <v>206</v>
      </c>
      <c r="B88" s="171" t="s">
        <v>207</v>
      </c>
      <c r="C88" s="195" t="s">
        <v>580</v>
      </c>
      <c r="D88" s="172">
        <f>SUBTOTAL(9,D89:D100)</f>
        <v>21623977784</v>
      </c>
      <c r="E88" s="172">
        <f>SUBTOTAL(9,E89:E100)</f>
        <v>21653016609</v>
      </c>
    </row>
    <row r="89" spans="1:5" ht="15" customHeight="1">
      <c r="A89" s="166" t="s">
        <v>208</v>
      </c>
      <c r="B89" s="166" t="s">
        <v>209</v>
      </c>
      <c r="C89" s="196"/>
      <c r="D89" s="38">
        <v>20000000000</v>
      </c>
      <c r="E89" s="38">
        <v>20000000000</v>
      </c>
    </row>
    <row r="90" spans="1:5" ht="15" customHeight="1">
      <c r="A90" s="166" t="s">
        <v>210</v>
      </c>
      <c r="B90" s="166" t="s">
        <v>211</v>
      </c>
      <c r="C90" s="196"/>
      <c r="D90" s="38">
        <v>0</v>
      </c>
      <c r="E90" s="38">
        <v>0</v>
      </c>
    </row>
    <row r="91" spans="1:5" ht="15" customHeight="1">
      <c r="A91" s="166" t="s">
        <v>212</v>
      </c>
      <c r="B91" s="166" t="s">
        <v>213</v>
      </c>
      <c r="C91" s="196"/>
      <c r="D91" s="38">
        <v>0</v>
      </c>
      <c r="E91" s="38">
        <v>0</v>
      </c>
    </row>
    <row r="92" spans="1:5" ht="15" customHeight="1">
      <c r="A92" s="166" t="s">
        <v>214</v>
      </c>
      <c r="B92" s="166" t="s">
        <v>215</v>
      </c>
      <c r="C92" s="196"/>
      <c r="D92" s="38">
        <v>0</v>
      </c>
      <c r="E92" s="38">
        <v>0</v>
      </c>
    </row>
    <row r="93" spans="1:5" ht="15" customHeight="1">
      <c r="A93" s="166" t="s">
        <v>216</v>
      </c>
      <c r="B93" s="166" t="s">
        <v>217</v>
      </c>
      <c r="C93" s="196"/>
      <c r="D93" s="38">
        <v>0</v>
      </c>
      <c r="E93" s="38">
        <v>0</v>
      </c>
    </row>
    <row r="94" spans="1:5" ht="15" customHeight="1">
      <c r="A94" s="166" t="s">
        <v>218</v>
      </c>
      <c r="B94" s="166" t="s">
        <v>219</v>
      </c>
      <c r="C94" s="196"/>
      <c r="D94" s="38">
        <v>0</v>
      </c>
      <c r="E94" s="38">
        <v>0</v>
      </c>
    </row>
    <row r="95" spans="1:5" ht="15" customHeight="1">
      <c r="A95" s="166" t="s">
        <v>220</v>
      </c>
      <c r="B95" s="166" t="s">
        <v>221</v>
      </c>
      <c r="C95" s="196"/>
      <c r="D95" s="38">
        <v>598068974</v>
      </c>
      <c r="E95" s="38">
        <v>598068974</v>
      </c>
    </row>
    <row r="96" spans="1:5" ht="15" customHeight="1">
      <c r="A96" s="166" t="s">
        <v>222</v>
      </c>
      <c r="B96" s="166" t="s">
        <v>223</v>
      </c>
      <c r="C96" s="196"/>
      <c r="D96" s="38">
        <v>200000000</v>
      </c>
      <c r="E96" s="38">
        <v>200000000</v>
      </c>
    </row>
    <row r="97" spans="1:5" ht="15" customHeight="1">
      <c r="A97" s="166" t="s">
        <v>224</v>
      </c>
      <c r="B97" s="166" t="s">
        <v>225</v>
      </c>
      <c r="C97" s="196"/>
      <c r="D97" s="38">
        <v>102809849</v>
      </c>
      <c r="E97" s="38">
        <v>63223650</v>
      </c>
    </row>
    <row r="98" spans="1:5" ht="15" customHeight="1">
      <c r="A98" s="166" t="s">
        <v>226</v>
      </c>
      <c r="B98" s="166" t="s">
        <v>227</v>
      </c>
      <c r="C98" s="196"/>
      <c r="D98" s="38">
        <v>723098961</v>
      </c>
      <c r="E98" s="38">
        <v>791723985</v>
      </c>
    </row>
    <row r="99" spans="1:5" ht="15" customHeight="1">
      <c r="A99" s="166" t="s">
        <v>228</v>
      </c>
      <c r="B99" s="166" t="s">
        <v>229</v>
      </c>
      <c r="C99" s="196"/>
      <c r="D99" s="38">
        <v>0</v>
      </c>
      <c r="E99" s="38">
        <v>0</v>
      </c>
    </row>
    <row r="100" spans="1:5" ht="15" customHeight="1">
      <c r="A100" s="166" t="s">
        <v>230</v>
      </c>
      <c r="B100" s="166" t="s">
        <v>231</v>
      </c>
      <c r="C100" s="196"/>
      <c r="D100" s="38">
        <v>0</v>
      </c>
      <c r="E100" s="38">
        <v>0</v>
      </c>
    </row>
    <row r="101" spans="1:5" ht="15" customHeight="1">
      <c r="A101" s="171" t="s">
        <v>232</v>
      </c>
      <c r="B101" s="171" t="s">
        <v>233</v>
      </c>
      <c r="C101" s="195"/>
      <c r="D101" s="172">
        <v>0</v>
      </c>
      <c r="E101" s="172">
        <v>0</v>
      </c>
    </row>
    <row r="102" spans="1:5" ht="15" customHeight="1">
      <c r="A102" s="166" t="s">
        <v>234</v>
      </c>
      <c r="B102" s="166" t="s">
        <v>235</v>
      </c>
      <c r="C102" s="196"/>
      <c r="D102" s="38">
        <v>0</v>
      </c>
      <c r="E102" s="38">
        <v>0</v>
      </c>
    </row>
    <row r="103" spans="1:5" ht="15" customHeight="1">
      <c r="A103" s="166" t="s">
        <v>236</v>
      </c>
      <c r="B103" s="166" t="s">
        <v>237</v>
      </c>
      <c r="C103" s="196"/>
      <c r="D103" s="38">
        <v>0</v>
      </c>
      <c r="E103" s="38">
        <v>0</v>
      </c>
    </row>
    <row r="104" spans="1:5" s="175" customFormat="1" ht="15" customHeight="1">
      <c r="A104" s="173" t="s">
        <v>238</v>
      </c>
      <c r="B104" s="173" t="s">
        <v>239</v>
      </c>
      <c r="C104" s="197"/>
      <c r="D104" s="174">
        <v>0</v>
      </c>
      <c r="E104" s="174">
        <v>0</v>
      </c>
    </row>
    <row r="105" spans="1:6" ht="15" customHeight="1">
      <c r="A105" s="171" t="s">
        <v>240</v>
      </c>
      <c r="B105" s="171" t="s">
        <v>241</v>
      </c>
      <c r="C105" s="195"/>
      <c r="D105" s="172">
        <f>SUBTOTAL(9,D64:D104)</f>
        <v>26871529928</v>
      </c>
      <c r="E105" s="172">
        <f>SUBTOTAL(9,E64:E104)</f>
        <v>24364697039</v>
      </c>
      <c r="F105" s="176"/>
    </row>
    <row r="106" spans="1:5" ht="15" customHeight="1">
      <c r="A106" s="171" t="s">
        <v>242</v>
      </c>
      <c r="B106" s="171"/>
      <c r="C106" s="195"/>
      <c r="D106" s="172">
        <f>SUBTOTAL(9,D107:D112)</f>
        <v>774.03</v>
      </c>
      <c r="E106" s="172">
        <f>SUBTOTAL(9,E107:E112)</f>
        <v>770.11</v>
      </c>
    </row>
    <row r="107" spans="1:5" ht="15" customHeight="1">
      <c r="A107" s="166" t="s">
        <v>243</v>
      </c>
      <c r="B107" s="166" t="s">
        <v>9</v>
      </c>
      <c r="C107" s="196"/>
      <c r="D107" s="38">
        <v>0</v>
      </c>
      <c r="E107" s="38">
        <v>0</v>
      </c>
    </row>
    <row r="108" spans="1:5" ht="15" customHeight="1">
      <c r="A108" s="166" t="s">
        <v>244</v>
      </c>
      <c r="B108" s="166" t="s">
        <v>11</v>
      </c>
      <c r="C108" s="166"/>
      <c r="D108" s="38">
        <v>0</v>
      </c>
      <c r="E108" s="38">
        <v>0</v>
      </c>
    </row>
    <row r="109" spans="1:5" ht="15" customHeight="1">
      <c r="A109" s="166" t="s">
        <v>245</v>
      </c>
      <c r="B109" s="166" t="s">
        <v>246</v>
      </c>
      <c r="C109" s="166"/>
      <c r="D109" s="38">
        <v>0</v>
      </c>
      <c r="E109" s="38">
        <v>0</v>
      </c>
    </row>
    <row r="110" spans="1:5" ht="15" customHeight="1">
      <c r="A110" s="166" t="s">
        <v>247</v>
      </c>
      <c r="B110" s="166" t="s">
        <v>248</v>
      </c>
      <c r="C110" s="166"/>
      <c r="D110" s="38">
        <v>0</v>
      </c>
      <c r="E110" s="38">
        <v>0</v>
      </c>
    </row>
    <row r="111" spans="1:5" ht="15" customHeight="1">
      <c r="A111" s="166" t="s">
        <v>249</v>
      </c>
      <c r="B111" s="166" t="s">
        <v>250</v>
      </c>
      <c r="C111" s="166"/>
      <c r="D111" s="38">
        <v>774.03</v>
      </c>
      <c r="E111" s="38">
        <v>770.11</v>
      </c>
    </row>
    <row r="112" spans="1:5" ht="15" customHeight="1">
      <c r="A112" s="166" t="s">
        <v>251</v>
      </c>
      <c r="B112" s="166" t="s">
        <v>252</v>
      </c>
      <c r="C112" s="166"/>
      <c r="D112" s="38">
        <v>0</v>
      </c>
      <c r="E112" s="38">
        <v>0</v>
      </c>
    </row>
    <row r="115" spans="1:6" ht="15.75">
      <c r="A115" s="177" t="s">
        <v>294</v>
      </c>
      <c r="B115" s="178"/>
      <c r="C115" s="179"/>
      <c r="D115" s="250" t="s">
        <v>299</v>
      </c>
      <c r="E115" s="250"/>
      <c r="F115" s="178"/>
    </row>
    <row r="116" spans="1:6" ht="15.75">
      <c r="A116" s="180"/>
      <c r="B116" s="181"/>
      <c r="C116" s="179"/>
      <c r="D116" s="181"/>
      <c r="F116" s="182"/>
    </row>
    <row r="117" spans="1:6" ht="15.75">
      <c r="A117" s="180"/>
      <c r="B117" s="181"/>
      <c r="C117" s="179"/>
      <c r="D117" s="181"/>
      <c r="F117" s="182"/>
    </row>
    <row r="118" spans="1:6" ht="15.75">
      <c r="A118" s="180"/>
      <c r="B118" s="181"/>
      <c r="C118" s="179"/>
      <c r="D118" s="181"/>
      <c r="F118" s="182"/>
    </row>
    <row r="119" spans="1:6" ht="15.75">
      <c r="A119" s="180"/>
      <c r="B119" s="181"/>
      <c r="C119" s="179"/>
      <c r="D119" s="181"/>
      <c r="F119" s="182"/>
    </row>
    <row r="120" spans="1:6" ht="15.75">
      <c r="A120" s="183" t="s">
        <v>296</v>
      </c>
      <c r="B120" s="184"/>
      <c r="C120" s="185"/>
      <c r="D120" s="253" t="s">
        <v>297</v>
      </c>
      <c r="E120" s="253"/>
      <c r="F120" s="192"/>
    </row>
    <row r="121" spans="1:6" ht="15.75">
      <c r="A121" s="186" t="s">
        <v>303</v>
      </c>
      <c r="B121" s="187"/>
      <c r="C121" s="185"/>
      <c r="D121" s="251" t="s">
        <v>302</v>
      </c>
      <c r="E121" s="251"/>
      <c r="F121" s="193"/>
    </row>
    <row r="122" spans="1:6" ht="15.75">
      <c r="A122" s="188"/>
      <c r="B122" s="188"/>
      <c r="C122" s="189"/>
      <c r="D122" s="189"/>
      <c r="E122" s="181"/>
      <c r="F122" s="190"/>
    </row>
  </sheetData>
  <sheetProtection/>
  <mergeCells count="5">
    <mergeCell ref="A1:B1"/>
    <mergeCell ref="D115:E115"/>
    <mergeCell ref="D121:E121"/>
    <mergeCell ref="A5:E5"/>
    <mergeCell ref="D120:E120"/>
  </mergeCells>
  <printOptions horizontalCentered="1"/>
  <pageMargins left="0.39" right="0.17" top="0.34" bottom="0.25" header="0.2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F25" sqref="F25"/>
    </sheetView>
  </sheetViews>
  <sheetFormatPr defaultColWidth="9.140625" defaultRowHeight="12"/>
  <cols>
    <col min="1" max="1" width="41.00390625" style="0" customWidth="1"/>
    <col min="2" max="2" width="4.28125" style="0" customWidth="1"/>
    <col min="3" max="3" width="6.421875" style="0" customWidth="1"/>
    <col min="4" max="4" width="14.140625" style="0" customWidth="1"/>
    <col min="5" max="5" width="14.421875" style="0" customWidth="1"/>
    <col min="6" max="6" width="15.00390625" style="0" customWidth="1"/>
    <col min="7" max="7" width="14.8515625" style="0" customWidth="1"/>
    <col min="8" max="8" width="22.140625" style="169" customWidth="1"/>
    <col min="9" max="10" width="16.00390625" style="169" bestFit="1" customWidth="1"/>
    <col min="12" max="12" width="14.57421875" style="201" bestFit="1" customWidth="1"/>
  </cols>
  <sheetData>
    <row r="1" spans="1:12" s="4" customFormat="1" ht="12">
      <c r="A1" s="32" t="str">
        <f>CĐKT!A1</f>
        <v>CÔNG TY: Cổ phần Đầu tư Sản xuất và Thương mại Việt nam</v>
      </c>
      <c r="B1" s="3"/>
      <c r="F1" s="3" t="s">
        <v>0</v>
      </c>
      <c r="H1" s="170"/>
      <c r="I1" s="170"/>
      <c r="J1" s="170"/>
      <c r="L1" s="200"/>
    </row>
    <row r="2" spans="1:12" s="4" customFormat="1" ht="26.25" customHeight="1">
      <c r="A2" s="5" t="str">
        <f>CĐKT!A2</f>
        <v>Địa chỉ: Tầng 11, Toà nhà Vinaconex9, Khu đô thị Mễ Trì hạ, Đường Phạm Hùng Từ Liêm Hà Nội</v>
      </c>
      <c r="B2" s="3"/>
      <c r="F2" s="165" t="str">
        <f>'LCTT TT'!D2</f>
        <v>Quý III năm tài chính 2012</v>
      </c>
      <c r="H2" s="170"/>
      <c r="I2" s="170"/>
      <c r="J2" s="170"/>
      <c r="L2" s="200"/>
    </row>
    <row r="3" spans="1:12" s="4" customFormat="1" ht="12">
      <c r="A3" s="3" t="str">
        <f>CĐKT!A3</f>
        <v>Tel: 04.37689658       Fax: 04.37689659</v>
      </c>
      <c r="B3" s="3"/>
      <c r="F3" s="3" t="s">
        <v>556</v>
      </c>
      <c r="H3" s="170"/>
      <c r="I3" s="170"/>
      <c r="J3" s="170"/>
      <c r="L3" s="200"/>
    </row>
    <row r="4" spans="8:12" s="4" customFormat="1" ht="12">
      <c r="H4" s="170"/>
      <c r="I4" s="170"/>
      <c r="J4" s="170"/>
      <c r="L4" s="200"/>
    </row>
    <row r="5" spans="1:12" s="4" customFormat="1" ht="19.5" customHeight="1">
      <c r="A5" s="254" t="s">
        <v>608</v>
      </c>
      <c r="B5" s="254"/>
      <c r="C5" s="254"/>
      <c r="D5" s="254"/>
      <c r="E5" s="254"/>
      <c r="F5" s="254"/>
      <c r="G5" s="254"/>
      <c r="H5" s="170"/>
      <c r="I5" s="170"/>
      <c r="J5" s="170"/>
      <c r="L5" s="200"/>
    </row>
    <row r="6" spans="8:12" s="4" customFormat="1" ht="12">
      <c r="H6" s="170"/>
      <c r="I6" s="170"/>
      <c r="J6" s="170"/>
      <c r="L6" s="200"/>
    </row>
    <row r="7" spans="8:12" s="4" customFormat="1" ht="12">
      <c r="H7" s="170"/>
      <c r="I7" s="170"/>
      <c r="J7" s="170"/>
      <c r="L7" s="200"/>
    </row>
    <row r="8" spans="1:12" s="4" customFormat="1" ht="74.25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170"/>
      <c r="I8" s="170"/>
      <c r="J8" s="170"/>
      <c r="L8" s="200"/>
    </row>
    <row r="9" spans="1:11" ht="18.75" customHeight="1">
      <c r="A9" s="2" t="s">
        <v>8</v>
      </c>
      <c r="B9" s="2" t="s">
        <v>9</v>
      </c>
      <c r="C9" s="198" t="s">
        <v>581</v>
      </c>
      <c r="D9" s="12">
        <v>6113285880</v>
      </c>
      <c r="E9" s="12">
        <v>5909851545</v>
      </c>
      <c r="F9" s="12">
        <v>18043714131</v>
      </c>
      <c r="G9" s="12">
        <v>21723496397</v>
      </c>
      <c r="K9" s="202"/>
    </row>
    <row r="10" spans="1:11" ht="18.75" customHeight="1">
      <c r="A10" s="2" t="s">
        <v>10</v>
      </c>
      <c r="B10" s="2" t="s">
        <v>11</v>
      </c>
      <c r="C10" s="198"/>
      <c r="D10" s="12">
        <v>0</v>
      </c>
      <c r="E10" s="12">
        <v>0</v>
      </c>
      <c r="F10" s="12">
        <v>0</v>
      </c>
      <c r="G10" s="12">
        <v>0</v>
      </c>
      <c r="K10" s="202"/>
    </row>
    <row r="11" spans="1:13" ht="33" customHeight="1">
      <c r="A11" s="9" t="s">
        <v>12</v>
      </c>
      <c r="B11" s="1" t="s">
        <v>13</v>
      </c>
      <c r="C11" s="199"/>
      <c r="D11" s="11">
        <f>D9-D10</f>
        <v>6113285880</v>
      </c>
      <c r="E11" s="11">
        <f>E9-E10</f>
        <v>5909851545</v>
      </c>
      <c r="F11" s="11">
        <f>F9-F10</f>
        <v>18043714131</v>
      </c>
      <c r="G11" s="11">
        <f>G9-G10</f>
        <v>21723496397</v>
      </c>
      <c r="K11" s="202"/>
      <c r="M11" s="202"/>
    </row>
    <row r="12" spans="1:13" ht="18.75" customHeight="1">
      <c r="A12" s="2" t="s">
        <v>14</v>
      </c>
      <c r="B12" s="2" t="s">
        <v>15</v>
      </c>
      <c r="C12" s="198" t="s">
        <v>582</v>
      </c>
      <c r="D12" s="12">
        <v>4964500908</v>
      </c>
      <c r="E12" s="12">
        <v>4494976840</v>
      </c>
      <c r="F12" s="12">
        <v>15622570573</v>
      </c>
      <c r="G12" s="12">
        <v>16506286156</v>
      </c>
      <c r="K12" s="202"/>
      <c r="L12" s="202"/>
      <c r="M12" s="202"/>
    </row>
    <row r="13" spans="1:13" ht="28.5" customHeight="1">
      <c r="A13" s="9" t="s">
        <v>293</v>
      </c>
      <c r="B13" s="1" t="s">
        <v>16</v>
      </c>
      <c r="C13" s="199"/>
      <c r="D13" s="11">
        <f>D11-D12</f>
        <v>1148784972</v>
      </c>
      <c r="E13" s="11">
        <f>E11-E12</f>
        <v>1414874705</v>
      </c>
      <c r="F13" s="11">
        <f>F11-F12</f>
        <v>2421143558</v>
      </c>
      <c r="G13" s="11">
        <f>G11-G12</f>
        <v>5217210241</v>
      </c>
      <c r="K13" s="202"/>
      <c r="M13" s="202"/>
    </row>
    <row r="14" spans="1:13" ht="18.75" customHeight="1">
      <c r="A14" s="2" t="s">
        <v>17</v>
      </c>
      <c r="B14" s="2" t="s">
        <v>18</v>
      </c>
      <c r="C14" s="198" t="s">
        <v>583</v>
      </c>
      <c r="D14" s="12">
        <v>1535427</v>
      </c>
      <c r="E14" s="12">
        <v>91168211</v>
      </c>
      <c r="F14" s="12">
        <v>36491138</v>
      </c>
      <c r="G14" s="12">
        <v>134917115</v>
      </c>
      <c r="K14" s="202"/>
      <c r="M14" s="202"/>
    </row>
    <row r="15" spans="1:13" ht="18.75" customHeight="1">
      <c r="A15" s="2" t="s">
        <v>19</v>
      </c>
      <c r="B15" s="2" t="s">
        <v>20</v>
      </c>
      <c r="C15" s="198" t="s">
        <v>584</v>
      </c>
      <c r="D15" s="12">
        <v>21125201</v>
      </c>
      <c r="E15" s="12">
        <v>892966000</v>
      </c>
      <c r="F15" s="12">
        <v>-69308393</v>
      </c>
      <c r="G15" s="12">
        <v>1009311958</v>
      </c>
      <c r="K15" s="202"/>
      <c r="L15" s="169"/>
      <c r="M15" s="202"/>
    </row>
    <row r="16" spans="1:13" ht="18.75" customHeight="1">
      <c r="A16" s="2" t="s">
        <v>21</v>
      </c>
      <c r="B16" s="2" t="s">
        <v>22</v>
      </c>
      <c r="C16" s="198"/>
      <c r="D16" s="12">
        <v>17247166</v>
      </c>
      <c r="E16" s="12">
        <v>58608000</v>
      </c>
      <c r="F16" s="12">
        <v>91368354</v>
      </c>
      <c r="G16" s="12">
        <v>81774000</v>
      </c>
      <c r="K16" s="202"/>
      <c r="M16" s="202"/>
    </row>
    <row r="17" spans="1:13" ht="18.75" customHeight="1">
      <c r="A17" s="2" t="s">
        <v>23</v>
      </c>
      <c r="B17" s="2" t="s">
        <v>24</v>
      </c>
      <c r="C17" s="198"/>
      <c r="D17" s="12">
        <v>29822374</v>
      </c>
      <c r="E17" s="12">
        <v>378774605</v>
      </c>
      <c r="F17" s="12">
        <v>119120326</v>
      </c>
      <c r="G17" s="12">
        <v>421201365</v>
      </c>
      <c r="K17" s="202"/>
      <c r="M17" s="202"/>
    </row>
    <row r="18" spans="1:13" ht="18.75" customHeight="1">
      <c r="A18" s="2" t="s">
        <v>25</v>
      </c>
      <c r="B18" s="2" t="s">
        <v>26</v>
      </c>
      <c r="C18" s="198"/>
      <c r="D18" s="12">
        <v>581887849</v>
      </c>
      <c r="E18" s="12">
        <v>1040513926</v>
      </c>
      <c r="F18" s="12">
        <v>2263690774</v>
      </c>
      <c r="G18" s="12">
        <v>3140154426</v>
      </c>
      <c r="K18" s="202"/>
      <c r="M18" s="202"/>
    </row>
    <row r="19" spans="1:13" ht="36" customHeight="1">
      <c r="A19" s="9" t="s">
        <v>27</v>
      </c>
      <c r="B19" s="1" t="s">
        <v>28</v>
      </c>
      <c r="C19" s="199"/>
      <c r="D19" s="11">
        <f>D13+(D14-D15)-(D17+D18)</f>
        <v>517484975</v>
      </c>
      <c r="E19" s="11">
        <f>E13+(E14-E15)-(E17+E18)</f>
        <v>-806211615</v>
      </c>
      <c r="F19" s="11">
        <f>F13+(F14-F15)-(F17+F18)</f>
        <v>144131989</v>
      </c>
      <c r="G19" s="11">
        <f>G13+(G14-G15)-(G17+G18)</f>
        <v>781459607</v>
      </c>
      <c r="K19" s="202"/>
      <c r="M19" s="202"/>
    </row>
    <row r="20" spans="1:13" ht="18.75" customHeight="1">
      <c r="A20" s="2" t="s">
        <v>29</v>
      </c>
      <c r="B20" s="2" t="s">
        <v>30</v>
      </c>
      <c r="C20" s="198"/>
      <c r="D20" s="12"/>
      <c r="E20" s="12">
        <v>8224415</v>
      </c>
      <c r="F20" s="12"/>
      <c r="G20" s="12">
        <v>8224415</v>
      </c>
      <c r="K20" s="202"/>
      <c r="M20" s="202"/>
    </row>
    <row r="21" spans="1:13" ht="18.75" customHeight="1">
      <c r="A21" s="2" t="s">
        <v>31</v>
      </c>
      <c r="B21" s="2" t="s">
        <v>32</v>
      </c>
      <c r="C21" s="198"/>
      <c r="D21" s="12">
        <v>4211963</v>
      </c>
      <c r="E21" s="12">
        <v>504121</v>
      </c>
      <c r="F21" s="12">
        <v>4600548</v>
      </c>
      <c r="G21" s="12">
        <v>8633729</v>
      </c>
      <c r="K21" s="202"/>
      <c r="M21" s="202"/>
    </row>
    <row r="22" spans="1:13" ht="18.75" customHeight="1">
      <c r="A22" s="1" t="s">
        <v>33</v>
      </c>
      <c r="B22" s="1" t="s">
        <v>34</v>
      </c>
      <c r="C22" s="199"/>
      <c r="D22" s="11">
        <f>D20-D21</f>
        <v>-4211963</v>
      </c>
      <c r="E22" s="11">
        <v>7720294</v>
      </c>
      <c r="F22" s="11">
        <f>F20-F21</f>
        <v>-4600548</v>
      </c>
      <c r="G22" s="11">
        <f>+G20-G21</f>
        <v>-409314</v>
      </c>
      <c r="K22" s="202"/>
      <c r="M22" s="202"/>
    </row>
    <row r="23" spans="1:13" ht="18.75" customHeight="1">
      <c r="A23" s="2" t="s">
        <v>35</v>
      </c>
      <c r="B23" s="2" t="s">
        <v>36</v>
      </c>
      <c r="C23" s="198"/>
      <c r="D23" s="12">
        <v>0</v>
      </c>
      <c r="E23" s="12">
        <v>0</v>
      </c>
      <c r="F23" s="12">
        <v>0</v>
      </c>
      <c r="G23" s="12">
        <v>0</v>
      </c>
      <c r="K23" s="202"/>
      <c r="M23" s="202"/>
    </row>
    <row r="24" spans="1:13" ht="18.75" customHeight="1">
      <c r="A24" s="1" t="s">
        <v>37</v>
      </c>
      <c r="B24" s="1" t="s">
        <v>38</v>
      </c>
      <c r="C24" s="199"/>
      <c r="D24" s="11">
        <f>D19+D22+D23</f>
        <v>513273012</v>
      </c>
      <c r="E24" s="11">
        <f>E19+E22+E23</f>
        <v>-798491321</v>
      </c>
      <c r="F24" s="11">
        <f>F19+F22+F23</f>
        <v>139531441</v>
      </c>
      <c r="G24" s="11">
        <f>G19+G22+G23</f>
        <v>781050293</v>
      </c>
      <c r="K24" s="202"/>
      <c r="M24" s="202"/>
    </row>
    <row r="25" spans="1:13" ht="18.75" customHeight="1">
      <c r="A25" s="2" t="s">
        <v>39</v>
      </c>
      <c r="B25" s="2" t="s">
        <v>40</v>
      </c>
      <c r="C25" s="198" t="s">
        <v>585</v>
      </c>
      <c r="D25" s="38">
        <f>D24*25%</f>
        <v>128318253</v>
      </c>
      <c r="E25" s="12"/>
      <c r="F25" s="38">
        <v>144818547</v>
      </c>
      <c r="G25" s="12">
        <v>195262573.25</v>
      </c>
      <c r="K25" s="202"/>
      <c r="M25" s="202"/>
    </row>
    <row r="26" spans="1:13" ht="18.75" customHeight="1">
      <c r="A26" s="2" t="s">
        <v>41</v>
      </c>
      <c r="B26" s="2" t="s">
        <v>42</v>
      </c>
      <c r="C26" s="198" t="s">
        <v>585</v>
      </c>
      <c r="D26" s="12">
        <v>0</v>
      </c>
      <c r="E26" s="12">
        <v>0</v>
      </c>
      <c r="F26" s="12">
        <v>0</v>
      </c>
      <c r="G26" s="12">
        <v>0</v>
      </c>
      <c r="K26" s="202"/>
      <c r="M26" s="202"/>
    </row>
    <row r="27" spans="1:13" ht="33" customHeight="1">
      <c r="A27" s="9" t="s">
        <v>43</v>
      </c>
      <c r="B27" s="1" t="s">
        <v>44</v>
      </c>
      <c r="C27" s="199"/>
      <c r="D27" s="11">
        <f>D24-D25-D26</f>
        <v>384954759</v>
      </c>
      <c r="E27" s="11">
        <f>E24-E25-E26</f>
        <v>-798491321</v>
      </c>
      <c r="F27" s="11">
        <f>F24-F25-F26</f>
        <v>-5287106</v>
      </c>
      <c r="G27" s="11">
        <f>G24-G25-G26</f>
        <v>585787719.75</v>
      </c>
      <c r="K27" s="202"/>
      <c r="M27" s="202"/>
    </row>
    <row r="28" spans="1:13" ht="18.75" customHeight="1">
      <c r="A28" s="2" t="s">
        <v>45</v>
      </c>
      <c r="B28" s="2" t="s">
        <v>46</v>
      </c>
      <c r="C28" s="2"/>
      <c r="D28" s="12">
        <v>0</v>
      </c>
      <c r="E28" s="12">
        <v>0</v>
      </c>
      <c r="F28" s="12">
        <v>0</v>
      </c>
      <c r="G28" s="12">
        <v>0</v>
      </c>
      <c r="K28" s="202"/>
      <c r="M28" s="202"/>
    </row>
    <row r="29" spans="1:13" ht="18.75" customHeight="1">
      <c r="A29" s="2" t="s">
        <v>47</v>
      </c>
      <c r="B29" s="2" t="s">
        <v>48</v>
      </c>
      <c r="C29" s="2"/>
      <c r="D29" s="12">
        <v>0</v>
      </c>
      <c r="E29" s="12">
        <v>0</v>
      </c>
      <c r="F29" s="12">
        <v>0</v>
      </c>
      <c r="G29" s="12">
        <v>0</v>
      </c>
      <c r="K29" s="202"/>
      <c r="M29" s="202"/>
    </row>
    <row r="30" spans="1:11" ht="18.75" customHeight="1">
      <c r="A30" s="2" t="s">
        <v>49</v>
      </c>
      <c r="B30" s="2" t="s">
        <v>50</v>
      </c>
      <c r="C30" s="2"/>
      <c r="D30" s="12">
        <f>D27/2000000</f>
        <v>192.4773795</v>
      </c>
      <c r="E30" s="12">
        <f>E27/2000000</f>
        <v>-399.2456605</v>
      </c>
      <c r="F30" s="12">
        <f>F27/2000000</f>
        <v>-2.643553</v>
      </c>
      <c r="G30" s="12">
        <f>G27/2000000</f>
        <v>292.893859875</v>
      </c>
      <c r="K30" s="202"/>
    </row>
    <row r="31" ht="12">
      <c r="G31" s="169"/>
    </row>
    <row r="32" ht="12">
      <c r="G32" s="169"/>
    </row>
    <row r="33" spans="6:7" ht="12">
      <c r="F33" s="34"/>
      <c r="G33" s="169"/>
    </row>
    <row r="34" spans="1:7" ht="15.75">
      <c r="A34" s="25" t="s">
        <v>294</v>
      </c>
      <c r="B34" s="13"/>
      <c r="C34" s="14"/>
      <c r="E34" s="36"/>
      <c r="F34" s="25" t="s">
        <v>299</v>
      </c>
      <c r="G34" s="169"/>
    </row>
    <row r="35" spans="1:7" ht="15.75">
      <c r="A35" s="16"/>
      <c r="B35" s="15"/>
      <c r="C35" s="14"/>
      <c r="E35" s="17"/>
      <c r="F35" s="15"/>
      <c r="G35" s="169"/>
    </row>
    <row r="36" spans="1:6" ht="15.75">
      <c r="A36" s="16"/>
      <c r="B36" s="15"/>
      <c r="C36" s="14"/>
      <c r="E36" s="17"/>
      <c r="F36" s="15"/>
    </row>
    <row r="37" spans="1:6" ht="15.75">
      <c r="A37" s="16"/>
      <c r="B37" s="15"/>
      <c r="C37" s="14"/>
      <c r="E37" s="17"/>
      <c r="F37" s="15"/>
    </row>
    <row r="38" spans="1:6" ht="15.75">
      <c r="A38" s="16"/>
      <c r="B38" s="15"/>
      <c r="C38" s="14"/>
      <c r="F38" s="37"/>
    </row>
    <row r="39" spans="1:6" ht="15.75">
      <c r="A39" s="26" t="s">
        <v>296</v>
      </c>
      <c r="B39" s="18"/>
      <c r="C39" s="19"/>
      <c r="E39" s="30"/>
      <c r="F39" s="26" t="s">
        <v>297</v>
      </c>
    </row>
    <row r="40" spans="1:6" ht="15.75">
      <c r="A40" s="27" t="s">
        <v>303</v>
      </c>
      <c r="B40" s="21"/>
      <c r="C40" s="19"/>
      <c r="E40" s="22"/>
      <c r="F40" s="28" t="s">
        <v>302</v>
      </c>
    </row>
    <row r="41" spans="1:6" ht="15.75">
      <c r="A41" s="27"/>
      <c r="B41" s="21"/>
      <c r="C41" s="19"/>
      <c r="D41" s="20"/>
      <c r="E41" s="22"/>
      <c r="F41" s="28"/>
    </row>
    <row r="42" spans="1:6" ht="15.75">
      <c r="A42" s="29"/>
      <c r="B42" s="23"/>
      <c r="C42" s="24"/>
      <c r="D42" s="15"/>
      <c r="E42" s="20"/>
      <c r="F42" s="31"/>
    </row>
  </sheetData>
  <sheetProtection/>
  <mergeCells count="1">
    <mergeCell ref="A5:G5"/>
  </mergeCells>
  <printOptions horizontalCentered="1"/>
  <pageMargins left="0.37" right="0" top="0.34" bottom="0.49" header="0.3" footer="0.3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G21" sqref="G21"/>
    </sheetView>
  </sheetViews>
  <sheetFormatPr defaultColWidth="9.140625" defaultRowHeight="12"/>
  <cols>
    <col min="1" max="1" width="52.421875" style="0" customWidth="1"/>
    <col min="2" max="2" width="7.7109375" style="0" customWidth="1"/>
    <col min="3" max="3" width="6.28125" style="0" customWidth="1"/>
    <col min="4" max="4" width="15.7109375" style="0" customWidth="1"/>
    <col min="5" max="5" width="17.28125" style="0" customWidth="1"/>
    <col min="7" max="7" width="16.00390625" style="0" bestFit="1" customWidth="1"/>
  </cols>
  <sheetData>
    <row r="1" spans="1:4" s="4" customFormat="1" ht="12">
      <c r="A1" s="32" t="str">
        <f>CĐKT!A1</f>
        <v>CÔNG TY: Cổ phần Đầu tư Sản xuất và Thương mại Việt nam</v>
      </c>
      <c r="B1" s="3"/>
      <c r="D1" s="3" t="s">
        <v>0</v>
      </c>
    </row>
    <row r="2" spans="1:4" s="4" customFormat="1" ht="24">
      <c r="A2" s="5" t="str">
        <f>CĐKT!A2</f>
        <v>Địa chỉ: Tầng 11, Toà nhà Vinaconex9, Khu đô thị Mễ Trì hạ, Đường Phạm Hùng Từ Liêm Hà Nội</v>
      </c>
      <c r="B2" s="3"/>
      <c r="D2" s="165" t="s">
        <v>609</v>
      </c>
    </row>
    <row r="3" spans="1:4" s="4" customFormat="1" ht="12">
      <c r="A3" s="3" t="str">
        <f>CĐKT!A3</f>
        <v>Tel: 04.37689658       Fax: 04.37689659</v>
      </c>
      <c r="B3" s="3"/>
      <c r="D3" s="3" t="s">
        <v>557</v>
      </c>
    </row>
    <row r="4" s="4" customFormat="1" ht="12"/>
    <row r="5" spans="1:5" s="4" customFormat="1" ht="19.5" customHeight="1">
      <c r="A5" s="254" t="s">
        <v>610</v>
      </c>
      <c r="B5" s="254"/>
      <c r="C5" s="254"/>
      <c r="D5" s="254"/>
      <c r="E5" s="254"/>
    </row>
    <row r="6" s="4" customFormat="1" ht="12"/>
    <row r="7" spans="1:5" s="4" customFormat="1" ht="45.75" customHeight="1">
      <c r="A7" s="6" t="s">
        <v>1</v>
      </c>
      <c r="B7" s="7" t="s">
        <v>2</v>
      </c>
      <c r="C7" s="7" t="s">
        <v>3</v>
      </c>
      <c r="D7" s="7" t="s">
        <v>292</v>
      </c>
      <c r="E7" s="7" t="s">
        <v>291</v>
      </c>
    </row>
    <row r="8" spans="1:5" ht="13.5" customHeight="1">
      <c r="A8" s="1" t="s">
        <v>253</v>
      </c>
      <c r="B8" s="1"/>
      <c r="C8" s="1"/>
      <c r="D8" s="11">
        <v>0</v>
      </c>
      <c r="E8" s="11">
        <v>0</v>
      </c>
    </row>
    <row r="9" spans="1:5" ht="13.5" customHeight="1">
      <c r="A9" s="2" t="s">
        <v>254</v>
      </c>
      <c r="B9" s="2" t="s">
        <v>9</v>
      </c>
      <c r="C9" s="2"/>
      <c r="D9" s="12">
        <v>20683330250</v>
      </c>
      <c r="E9" s="12">
        <v>27636533374</v>
      </c>
    </row>
    <row r="10" spans="1:5" ht="13.5" customHeight="1">
      <c r="A10" s="2" t="s">
        <v>255</v>
      </c>
      <c r="B10" s="2" t="s">
        <v>11</v>
      </c>
      <c r="C10" s="2"/>
      <c r="D10" s="12">
        <v>-19677391313</v>
      </c>
      <c r="E10" s="12">
        <v>-20802127318</v>
      </c>
    </row>
    <row r="11" spans="1:5" ht="13.5" customHeight="1">
      <c r="A11" s="2" t="s">
        <v>256</v>
      </c>
      <c r="B11" s="2" t="s">
        <v>246</v>
      </c>
      <c r="C11" s="2"/>
      <c r="D11" s="12">
        <v>-1300782297</v>
      </c>
      <c r="E11" s="12">
        <v>-1158488872</v>
      </c>
    </row>
    <row r="12" spans="1:5" ht="13.5" customHeight="1">
      <c r="A12" s="2" t="s">
        <v>257</v>
      </c>
      <c r="B12" s="2" t="s">
        <v>248</v>
      </c>
      <c r="C12" s="2"/>
      <c r="D12" s="12">
        <v>-91368354</v>
      </c>
      <c r="E12" s="12">
        <v>-81774000</v>
      </c>
    </row>
    <row r="13" spans="1:5" ht="13.5" customHeight="1">
      <c r="A13" s="2" t="s">
        <v>258</v>
      </c>
      <c r="B13" s="2" t="s">
        <v>250</v>
      </c>
      <c r="C13" s="2"/>
      <c r="D13" s="12"/>
      <c r="E13" s="12">
        <v>-1066812027</v>
      </c>
    </row>
    <row r="14" spans="1:5" ht="13.5" customHeight="1">
      <c r="A14" s="2" t="s">
        <v>259</v>
      </c>
      <c r="B14" s="2" t="s">
        <v>252</v>
      </c>
      <c r="C14" s="2"/>
      <c r="D14" s="12">
        <v>1816194946</v>
      </c>
      <c r="E14" s="12">
        <v>4327500679</v>
      </c>
    </row>
    <row r="15" spans="1:5" ht="13.5" customHeight="1">
      <c r="A15" s="2" t="s">
        <v>260</v>
      </c>
      <c r="B15" s="2" t="s">
        <v>261</v>
      </c>
      <c r="C15" s="2"/>
      <c r="D15" s="12">
        <v>-6903337785</v>
      </c>
      <c r="E15" s="12">
        <v>-7078739366</v>
      </c>
    </row>
    <row r="16" spans="1:5" ht="13.5" customHeight="1">
      <c r="A16" s="1" t="s">
        <v>262</v>
      </c>
      <c r="B16" s="1" t="s">
        <v>16</v>
      </c>
      <c r="C16" s="1"/>
      <c r="D16" s="11">
        <f>SUM(D9:D15)</f>
        <v>-5473354553</v>
      </c>
      <c r="E16" s="11">
        <f>SUM(E9:E15)</f>
        <v>1776092470</v>
      </c>
    </row>
    <row r="17" spans="1:5" ht="13.5" customHeight="1">
      <c r="A17" s="1" t="s">
        <v>263</v>
      </c>
      <c r="B17" s="1"/>
      <c r="C17" s="1"/>
      <c r="D17" s="11">
        <v>0</v>
      </c>
      <c r="E17" s="11">
        <v>0</v>
      </c>
    </row>
    <row r="18" spans="1:5" ht="24">
      <c r="A18" s="10" t="s">
        <v>264</v>
      </c>
      <c r="B18" s="2" t="s">
        <v>18</v>
      </c>
      <c r="C18" s="2"/>
      <c r="D18" s="12"/>
      <c r="E18" s="12"/>
    </row>
    <row r="19" spans="1:5" ht="24">
      <c r="A19" s="10" t="s">
        <v>265</v>
      </c>
      <c r="B19" s="2" t="s">
        <v>20</v>
      </c>
      <c r="C19" s="2"/>
      <c r="D19" s="12"/>
      <c r="E19" s="12"/>
    </row>
    <row r="20" spans="1:5" ht="14.25" customHeight="1">
      <c r="A20" s="2" t="s">
        <v>266</v>
      </c>
      <c r="B20" s="2" t="s">
        <v>22</v>
      </c>
      <c r="C20" s="2"/>
      <c r="D20" s="12"/>
      <c r="E20" s="12"/>
    </row>
    <row r="21" spans="1:5" ht="14.25" customHeight="1">
      <c r="A21" s="2" t="s">
        <v>267</v>
      </c>
      <c r="B21" s="2" t="s">
        <v>24</v>
      </c>
      <c r="C21" s="2"/>
      <c r="D21" s="12"/>
      <c r="E21" s="12"/>
    </row>
    <row r="22" spans="1:5" ht="14.25" customHeight="1">
      <c r="A22" s="2" t="s">
        <v>268</v>
      </c>
      <c r="B22" s="2" t="s">
        <v>26</v>
      </c>
      <c r="C22" s="2"/>
      <c r="D22" s="12">
        <v>-500000000</v>
      </c>
      <c r="E22" s="12">
        <v>-5200000000</v>
      </c>
    </row>
    <row r="23" spans="1:5" ht="14.25" customHeight="1">
      <c r="A23" s="2" t="s">
        <v>269</v>
      </c>
      <c r="B23" s="2" t="s">
        <v>270</v>
      </c>
      <c r="C23" s="2"/>
      <c r="D23" s="12">
        <v>410000000</v>
      </c>
      <c r="E23" s="12">
        <v>5200000000</v>
      </c>
    </row>
    <row r="24" spans="1:5" ht="14.25" customHeight="1">
      <c r="A24" s="2" t="s">
        <v>271</v>
      </c>
      <c r="B24" s="2" t="s">
        <v>272</v>
      </c>
      <c r="C24" s="2"/>
      <c r="D24" s="12"/>
      <c r="E24" s="12"/>
    </row>
    <row r="25" spans="1:5" ht="14.25" customHeight="1">
      <c r="A25" s="1" t="s">
        <v>273</v>
      </c>
      <c r="B25" s="1" t="s">
        <v>28</v>
      </c>
      <c r="C25" s="1"/>
      <c r="D25" s="11">
        <f>SUM(D18:D24)</f>
        <v>-90000000</v>
      </c>
      <c r="E25" s="11">
        <f>SUM(E18:E24)</f>
        <v>0</v>
      </c>
    </row>
    <row r="26" spans="1:5" ht="14.25" customHeight="1">
      <c r="A26" s="1" t="s">
        <v>274</v>
      </c>
      <c r="B26" s="1"/>
      <c r="C26" s="1"/>
      <c r="D26" s="11">
        <v>0</v>
      </c>
      <c r="E26" s="11">
        <v>0</v>
      </c>
    </row>
    <row r="27" spans="1:5" ht="12">
      <c r="A27" s="2" t="s">
        <v>275</v>
      </c>
      <c r="B27" s="2" t="s">
        <v>30</v>
      </c>
      <c r="C27" s="2"/>
      <c r="D27" s="12">
        <v>0</v>
      </c>
      <c r="E27" s="12"/>
    </row>
    <row r="28" spans="1:5" ht="24">
      <c r="A28" s="10" t="s">
        <v>276</v>
      </c>
      <c r="B28" s="2" t="s">
        <v>32</v>
      </c>
      <c r="C28" s="2"/>
      <c r="D28" s="12">
        <v>0</v>
      </c>
      <c r="E28" s="12"/>
    </row>
    <row r="29" spans="1:5" ht="14.25" customHeight="1">
      <c r="A29" s="2" t="s">
        <v>277</v>
      </c>
      <c r="B29" s="2" t="s">
        <v>278</v>
      </c>
      <c r="C29" s="2"/>
      <c r="D29" s="12">
        <v>3322108223</v>
      </c>
      <c r="E29" s="12">
        <v>1488000000</v>
      </c>
    </row>
    <row r="30" spans="1:5" ht="14.25" customHeight="1">
      <c r="A30" s="2" t="s">
        <v>279</v>
      </c>
      <c r="B30" s="2" t="s">
        <v>280</v>
      </c>
      <c r="C30" s="2"/>
      <c r="D30" s="12">
        <v>-2247859600</v>
      </c>
      <c r="E30" s="12">
        <v>-300000000</v>
      </c>
    </row>
    <row r="31" spans="1:7" ht="14.25" customHeight="1">
      <c r="A31" s="2" t="s">
        <v>281</v>
      </c>
      <c r="B31" s="2" t="s">
        <v>282</v>
      </c>
      <c r="C31" s="2"/>
      <c r="D31" s="12">
        <v>0</v>
      </c>
      <c r="E31" s="12">
        <v>0</v>
      </c>
      <c r="G31" s="169"/>
    </row>
    <row r="32" spans="1:7" ht="14.25" customHeight="1">
      <c r="A32" s="2" t="s">
        <v>283</v>
      </c>
      <c r="B32" s="2" t="s">
        <v>284</v>
      </c>
      <c r="C32" s="2"/>
      <c r="D32" s="38"/>
      <c r="E32" s="12">
        <v>-2392000685</v>
      </c>
      <c r="G32" s="169"/>
    </row>
    <row r="33" spans="1:7" ht="14.25" customHeight="1">
      <c r="A33" s="1" t="s">
        <v>285</v>
      </c>
      <c r="B33" s="1" t="s">
        <v>34</v>
      </c>
      <c r="C33" s="1"/>
      <c r="D33" s="11">
        <f>SUM(D26:D32)</f>
        <v>1074248623</v>
      </c>
      <c r="E33" s="11">
        <f>SUM(E26:E32)</f>
        <v>-1204000685</v>
      </c>
      <c r="G33" s="169"/>
    </row>
    <row r="34" spans="1:7" ht="14.25" customHeight="1">
      <c r="A34" s="1" t="s">
        <v>286</v>
      </c>
      <c r="B34" s="1" t="s">
        <v>38</v>
      </c>
      <c r="C34" s="1"/>
      <c r="D34" s="11">
        <f>D16+D25+D33</f>
        <v>-4489105930</v>
      </c>
      <c r="E34" s="11">
        <f>E16+E25+E33</f>
        <v>572091785</v>
      </c>
      <c r="G34" s="169"/>
    </row>
    <row r="35" spans="1:7" ht="14.25" customHeight="1">
      <c r="A35" s="2" t="s">
        <v>287</v>
      </c>
      <c r="B35" s="2" t="s">
        <v>44</v>
      </c>
      <c r="C35" s="2"/>
      <c r="D35" s="12">
        <v>4610045737</v>
      </c>
      <c r="E35" s="12">
        <v>5973633667</v>
      </c>
      <c r="G35" s="169"/>
    </row>
    <row r="36" spans="1:7" ht="14.25" customHeight="1">
      <c r="A36" s="2" t="s">
        <v>288</v>
      </c>
      <c r="B36" s="2" t="s">
        <v>46</v>
      </c>
      <c r="C36" s="2"/>
      <c r="D36" s="12">
        <v>0</v>
      </c>
      <c r="E36" s="12">
        <v>0</v>
      </c>
      <c r="G36" s="169"/>
    </row>
    <row r="37" spans="1:7" ht="14.25" customHeight="1">
      <c r="A37" s="1" t="s">
        <v>289</v>
      </c>
      <c r="B37" s="1" t="s">
        <v>50</v>
      </c>
      <c r="C37" s="1"/>
      <c r="D37" s="11">
        <f>D34+D35+D36</f>
        <v>120939807</v>
      </c>
      <c r="E37" s="11">
        <f>E34+E35+E36</f>
        <v>6545725452</v>
      </c>
      <c r="G37" s="169"/>
    </row>
    <row r="39" ht="12">
      <c r="D39" s="34"/>
    </row>
    <row r="40" spans="1:5" ht="15.75">
      <c r="A40" s="25" t="s">
        <v>294</v>
      </c>
      <c r="B40" s="13"/>
      <c r="C40" s="14"/>
      <c r="D40" s="257" t="s">
        <v>295</v>
      </c>
      <c r="E40" s="257"/>
    </row>
    <row r="41" spans="1:5" ht="15.75">
      <c r="A41" s="15"/>
      <c r="B41" s="15"/>
      <c r="C41" s="14"/>
      <c r="D41" s="15"/>
      <c r="E41" s="17"/>
    </row>
    <row r="42" spans="1:5" ht="15.75">
      <c r="A42" s="15"/>
      <c r="B42" s="15"/>
      <c r="C42" s="14"/>
      <c r="D42" s="15"/>
      <c r="E42" s="17"/>
    </row>
    <row r="43" spans="1:5" ht="15.75">
      <c r="A43" s="15"/>
      <c r="B43" s="15"/>
      <c r="C43" s="14"/>
      <c r="D43" s="15"/>
      <c r="E43" s="17"/>
    </row>
    <row r="44" spans="1:5" ht="15.75">
      <c r="A44" s="15"/>
      <c r="B44" s="15"/>
      <c r="C44" s="14"/>
      <c r="D44" s="15"/>
      <c r="E44" s="17"/>
    </row>
    <row r="45" spans="1:5" ht="15.75">
      <c r="A45" s="26" t="s">
        <v>296</v>
      </c>
      <c r="B45" s="18"/>
      <c r="C45" s="19"/>
      <c r="D45" s="255" t="s">
        <v>298</v>
      </c>
      <c r="E45" s="255"/>
    </row>
    <row r="46" spans="1:5" ht="15.75">
      <c r="A46" s="27" t="s">
        <v>303</v>
      </c>
      <c r="B46" s="21"/>
      <c r="C46" s="19"/>
      <c r="D46" s="256" t="s">
        <v>304</v>
      </c>
      <c r="E46" s="256"/>
    </row>
    <row r="47" spans="1:5" ht="15.75">
      <c r="A47" s="23"/>
      <c r="B47" s="23"/>
      <c r="C47" s="24"/>
      <c r="D47" s="15"/>
      <c r="E47" s="20"/>
    </row>
  </sheetData>
  <sheetProtection/>
  <mergeCells count="4">
    <mergeCell ref="D45:E45"/>
    <mergeCell ref="D46:E46"/>
    <mergeCell ref="D40:E40"/>
    <mergeCell ref="A5:E5"/>
  </mergeCells>
  <printOptions horizontalCentered="1"/>
  <pageMargins left="0.41" right="0.18" top="0.41" bottom="0.23" header="0.26" footer="0.37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4"/>
  <sheetViews>
    <sheetView zoomScalePageLayoutView="0" workbookViewId="0" topLeftCell="A1">
      <selection activeCell="H10" sqref="H10"/>
    </sheetView>
  </sheetViews>
  <sheetFormatPr defaultColWidth="9.140625" defaultRowHeight="12"/>
  <cols>
    <col min="1" max="1" width="4.28125" style="39" customWidth="1"/>
    <col min="2" max="2" width="20.7109375" style="41" customWidth="1"/>
    <col min="3" max="3" width="11.28125" style="41" customWidth="1"/>
    <col min="4" max="5" width="15.7109375" style="41" customWidth="1"/>
    <col min="6" max="6" width="15.7109375" style="33" customWidth="1"/>
    <col min="7" max="7" width="16.140625" style="33" customWidth="1"/>
    <col min="8" max="8" width="16.8515625" style="33" bestFit="1" customWidth="1"/>
    <col min="9" max="9" width="18.8515625" style="33" bestFit="1" customWidth="1"/>
    <col min="10" max="10" width="17.28125" style="33" hidden="1" customWidth="1"/>
    <col min="11" max="15" width="9.140625" style="33" customWidth="1"/>
    <col min="16" max="16384" width="9.140625" style="40" customWidth="1"/>
  </cols>
  <sheetData>
    <row r="1" spans="1:5" ht="14.25">
      <c r="A1" s="164" t="s">
        <v>300</v>
      </c>
      <c r="B1" s="164"/>
      <c r="C1" s="40"/>
      <c r="D1" s="40"/>
      <c r="E1" s="42"/>
    </row>
    <row r="2" spans="1:7" ht="26.25" customHeight="1">
      <c r="A2" s="260" t="s">
        <v>290</v>
      </c>
      <c r="B2" s="260"/>
      <c r="C2" s="260"/>
      <c r="D2" s="260"/>
      <c r="E2" s="161"/>
      <c r="F2" s="162"/>
      <c r="G2" s="162"/>
    </row>
    <row r="3" spans="1:7" ht="12.75" customHeight="1">
      <c r="A3" s="8" t="s">
        <v>301</v>
      </c>
      <c r="B3" s="3"/>
      <c r="C3" s="160"/>
      <c r="D3" s="160"/>
      <c r="E3" s="160"/>
      <c r="F3" s="162"/>
      <c r="G3" s="162"/>
    </row>
    <row r="4" ht="15">
      <c r="A4" s="43"/>
    </row>
    <row r="6" spans="1:7" ht="20.25">
      <c r="A6" s="293" t="s">
        <v>305</v>
      </c>
      <c r="B6" s="293"/>
      <c r="C6" s="293"/>
      <c r="D6" s="293"/>
      <c r="E6" s="293"/>
      <c r="F6" s="293"/>
      <c r="G6" s="293"/>
    </row>
    <row r="7" spans="1:7" ht="15.75">
      <c r="A7" s="294" t="s">
        <v>611</v>
      </c>
      <c r="B7" s="294"/>
      <c r="C7" s="294"/>
      <c r="D7" s="294"/>
      <c r="E7" s="294"/>
      <c r="F7" s="294"/>
      <c r="G7" s="294"/>
    </row>
    <row r="8" ht="4.5" customHeight="1"/>
    <row r="9" spans="1:15" s="45" customFormat="1" ht="19.5" customHeight="1">
      <c r="A9" s="39" t="s">
        <v>306</v>
      </c>
      <c r="B9" s="267" t="s">
        <v>307</v>
      </c>
      <c r="C9" s="267"/>
      <c r="D9" s="267"/>
      <c r="E9" s="267"/>
      <c r="F9" s="267"/>
      <c r="G9" s="267"/>
      <c r="H9" s="44"/>
      <c r="I9" s="44"/>
      <c r="J9" s="44"/>
      <c r="K9" s="44"/>
      <c r="L9" s="44"/>
      <c r="M9" s="44"/>
      <c r="N9" s="44"/>
      <c r="O9" s="44"/>
    </row>
    <row r="10" spans="1:15" s="45" customFormat="1" ht="19.5" customHeight="1">
      <c r="A10" s="39" t="s">
        <v>308</v>
      </c>
      <c r="B10" s="46" t="s">
        <v>309</v>
      </c>
      <c r="C10" s="266" t="s">
        <v>310</v>
      </c>
      <c r="D10" s="266"/>
      <c r="E10" s="266"/>
      <c r="F10" s="48"/>
      <c r="G10" s="48"/>
      <c r="H10" s="44"/>
      <c r="I10" s="44"/>
      <c r="J10" s="44"/>
      <c r="K10" s="44"/>
      <c r="L10" s="44"/>
      <c r="M10" s="44"/>
      <c r="N10" s="44"/>
      <c r="O10" s="44"/>
    </row>
    <row r="11" spans="1:15" s="45" customFormat="1" ht="19.5" customHeight="1">
      <c r="A11" s="39" t="s">
        <v>311</v>
      </c>
      <c r="B11" s="49" t="s">
        <v>312</v>
      </c>
      <c r="C11" s="266" t="s">
        <v>313</v>
      </c>
      <c r="D11" s="266"/>
      <c r="E11" s="266"/>
      <c r="F11" s="266"/>
      <c r="G11" s="266"/>
      <c r="H11" s="44"/>
      <c r="I11" s="44"/>
      <c r="J11" s="44"/>
      <c r="K11" s="44"/>
      <c r="L11" s="44"/>
      <c r="M11" s="44"/>
      <c r="N11" s="44"/>
      <c r="O11" s="44"/>
    </row>
    <row r="12" spans="1:15" s="45" customFormat="1" ht="19.5" customHeight="1">
      <c r="A12" s="50" t="s">
        <v>314</v>
      </c>
      <c r="B12" s="291" t="s">
        <v>315</v>
      </c>
      <c r="C12" s="291"/>
      <c r="D12" s="291"/>
      <c r="E12" s="291"/>
      <c r="F12" s="291"/>
      <c r="G12" s="291"/>
      <c r="H12" s="44"/>
      <c r="I12" s="44"/>
      <c r="J12" s="44"/>
      <c r="K12" s="44"/>
      <c r="L12" s="44"/>
      <c r="M12" s="44"/>
      <c r="N12" s="44"/>
      <c r="O12" s="44"/>
    </row>
    <row r="13" spans="1:15" s="53" customFormat="1" ht="51.75" customHeight="1">
      <c r="A13" s="51"/>
      <c r="B13" s="292" t="s">
        <v>316</v>
      </c>
      <c r="C13" s="292"/>
      <c r="D13" s="292"/>
      <c r="E13" s="292"/>
      <c r="F13" s="292"/>
      <c r="G13" s="292"/>
      <c r="H13" s="52"/>
      <c r="I13" s="52"/>
      <c r="J13" s="52"/>
      <c r="K13" s="52"/>
      <c r="L13" s="52"/>
      <c r="M13" s="52"/>
      <c r="N13" s="52"/>
      <c r="O13" s="52"/>
    </row>
    <row r="14" spans="1:15" s="53" customFormat="1" ht="19.5" customHeight="1">
      <c r="A14" s="51"/>
      <c r="B14" s="269" t="s">
        <v>317</v>
      </c>
      <c r="C14" s="269"/>
      <c r="D14" s="269"/>
      <c r="E14" s="269"/>
      <c r="F14" s="269"/>
      <c r="G14" s="269"/>
      <c r="H14" s="52"/>
      <c r="I14" s="52"/>
      <c r="J14" s="52"/>
      <c r="K14" s="52"/>
      <c r="L14" s="52"/>
      <c r="M14" s="52"/>
      <c r="N14" s="52"/>
      <c r="O14" s="52"/>
    </row>
    <row r="15" spans="1:15" s="53" customFormat="1" ht="19.5" customHeight="1">
      <c r="A15" s="51"/>
      <c r="B15" s="269" t="s">
        <v>318</v>
      </c>
      <c r="C15" s="269"/>
      <c r="D15" s="269"/>
      <c r="E15" s="269"/>
      <c r="F15" s="269"/>
      <c r="G15" s="269"/>
      <c r="H15" s="52"/>
      <c r="I15" s="52"/>
      <c r="J15" s="52"/>
      <c r="K15" s="52"/>
      <c r="L15" s="52"/>
      <c r="M15" s="52"/>
      <c r="N15" s="52"/>
      <c r="O15" s="52"/>
    </row>
    <row r="16" spans="1:15" s="53" customFormat="1" ht="19.5" customHeight="1">
      <c r="A16" s="51"/>
      <c r="B16" s="269" t="s">
        <v>319</v>
      </c>
      <c r="C16" s="269"/>
      <c r="D16" s="269"/>
      <c r="E16" s="269"/>
      <c r="F16" s="269"/>
      <c r="G16" s="269"/>
      <c r="H16" s="52"/>
      <c r="I16" s="52"/>
      <c r="J16" s="52"/>
      <c r="K16" s="52"/>
      <c r="L16" s="52"/>
      <c r="M16" s="52"/>
      <c r="N16" s="52"/>
      <c r="O16" s="52"/>
    </row>
    <row r="17" spans="1:15" s="53" customFormat="1" ht="19.5" customHeight="1">
      <c r="A17" s="51"/>
      <c r="B17" s="269" t="s">
        <v>320</v>
      </c>
      <c r="C17" s="269"/>
      <c r="D17" s="269"/>
      <c r="E17" s="269"/>
      <c r="F17" s="269"/>
      <c r="G17" s="269"/>
      <c r="H17" s="52"/>
      <c r="I17" s="52"/>
      <c r="J17" s="52"/>
      <c r="K17" s="52"/>
      <c r="L17" s="52"/>
      <c r="M17" s="52"/>
      <c r="N17" s="52"/>
      <c r="O17" s="52"/>
    </row>
    <row r="18" spans="1:15" s="53" customFormat="1" ht="19.5" customHeight="1">
      <c r="A18" s="51"/>
      <c r="B18" s="269" t="s">
        <v>321</v>
      </c>
      <c r="C18" s="269"/>
      <c r="D18" s="269"/>
      <c r="E18" s="269"/>
      <c r="F18" s="269"/>
      <c r="G18" s="269"/>
      <c r="H18" s="52"/>
      <c r="I18" s="52"/>
      <c r="J18" s="52"/>
      <c r="K18" s="52"/>
      <c r="L18" s="52"/>
      <c r="M18" s="52"/>
      <c r="N18" s="52"/>
      <c r="O18" s="52"/>
    </row>
    <row r="19" spans="1:15" s="53" customFormat="1" ht="19.5" customHeight="1">
      <c r="A19" s="51"/>
      <c r="B19" s="269" t="s">
        <v>322</v>
      </c>
      <c r="C19" s="269"/>
      <c r="D19" s="269"/>
      <c r="E19" s="269"/>
      <c r="F19" s="269"/>
      <c r="G19" s="269"/>
      <c r="H19" s="52"/>
      <c r="I19" s="52"/>
      <c r="J19" s="52"/>
      <c r="K19" s="52"/>
      <c r="L19" s="52"/>
      <c r="M19" s="52"/>
      <c r="N19" s="52"/>
      <c r="O19" s="52"/>
    </row>
    <row r="20" spans="1:15" s="53" customFormat="1" ht="19.5" customHeight="1">
      <c r="A20" s="51"/>
      <c r="B20" s="269" t="s">
        <v>323</v>
      </c>
      <c r="C20" s="269"/>
      <c r="D20" s="269"/>
      <c r="E20" s="269"/>
      <c r="F20" s="269"/>
      <c r="G20" s="269"/>
      <c r="H20" s="52"/>
      <c r="I20" s="52"/>
      <c r="J20" s="52"/>
      <c r="K20" s="52"/>
      <c r="L20" s="52"/>
      <c r="M20" s="52"/>
      <c r="N20" s="52"/>
      <c r="O20" s="52"/>
    </row>
    <row r="21" spans="1:15" s="53" customFormat="1" ht="19.5" customHeight="1">
      <c r="A21" s="51"/>
      <c r="B21" s="269" t="s">
        <v>324</v>
      </c>
      <c r="C21" s="269"/>
      <c r="D21" s="269"/>
      <c r="E21" s="269"/>
      <c r="F21" s="269"/>
      <c r="G21" s="269"/>
      <c r="H21" s="52"/>
      <c r="I21" s="52"/>
      <c r="J21" s="52"/>
      <c r="K21" s="52"/>
      <c r="L21" s="52"/>
      <c r="M21" s="52"/>
      <c r="N21" s="52"/>
      <c r="O21" s="52"/>
    </row>
    <row r="22" spans="1:15" s="53" customFormat="1" ht="4.5" customHeight="1">
      <c r="A22" s="51"/>
      <c r="B22" s="35"/>
      <c r="C22" s="35"/>
      <c r="D22" s="35"/>
      <c r="E22" s="35"/>
      <c r="F22" s="35"/>
      <c r="G22" s="35"/>
      <c r="H22" s="52"/>
      <c r="I22" s="52"/>
      <c r="J22" s="52"/>
      <c r="K22" s="52"/>
      <c r="L22" s="52"/>
      <c r="M22" s="52"/>
      <c r="N22" s="52"/>
      <c r="O22" s="52"/>
    </row>
    <row r="23" spans="1:15" s="45" customFormat="1" ht="19.5" customHeight="1">
      <c r="A23" s="39" t="s">
        <v>325</v>
      </c>
      <c r="B23" s="267" t="s">
        <v>326</v>
      </c>
      <c r="C23" s="267"/>
      <c r="D23" s="267"/>
      <c r="E23" s="267"/>
      <c r="F23" s="267"/>
      <c r="G23" s="267"/>
      <c r="H23" s="44"/>
      <c r="I23" s="44"/>
      <c r="J23" s="44"/>
      <c r="K23" s="44"/>
      <c r="L23" s="44"/>
      <c r="M23" s="44"/>
      <c r="N23" s="44"/>
      <c r="O23" s="44"/>
    </row>
    <row r="24" spans="1:15" s="45" customFormat="1" ht="19.5" customHeight="1">
      <c r="A24" s="39" t="s">
        <v>308</v>
      </c>
      <c r="B24" s="262" t="s">
        <v>327</v>
      </c>
      <c r="C24" s="261"/>
      <c r="D24" s="261"/>
      <c r="E24" s="261"/>
      <c r="F24" s="261"/>
      <c r="G24" s="261"/>
      <c r="H24" s="44"/>
      <c r="I24" s="44"/>
      <c r="J24" s="44"/>
      <c r="K24" s="44"/>
      <c r="L24" s="44"/>
      <c r="M24" s="44"/>
      <c r="N24" s="44"/>
      <c r="O24" s="44"/>
    </row>
    <row r="25" spans="1:15" s="45" customFormat="1" ht="19.5" customHeight="1">
      <c r="A25" s="39" t="s">
        <v>311</v>
      </c>
      <c r="B25" s="262" t="s">
        <v>328</v>
      </c>
      <c r="C25" s="262"/>
      <c r="D25" s="262"/>
      <c r="E25" s="262"/>
      <c r="F25" s="266"/>
      <c r="G25" s="266"/>
      <c r="H25" s="44"/>
      <c r="I25" s="44"/>
      <c r="J25" s="44"/>
      <c r="K25" s="44"/>
      <c r="L25" s="44"/>
      <c r="M25" s="44"/>
      <c r="N25" s="44"/>
      <c r="O25" s="44"/>
    </row>
    <row r="26" spans="1:15" s="45" customFormat="1" ht="19.5" customHeight="1">
      <c r="A26" s="39"/>
      <c r="B26" s="266" t="s">
        <v>329</v>
      </c>
      <c r="C26" s="261"/>
      <c r="D26" s="261"/>
      <c r="E26" s="261"/>
      <c r="F26" s="261"/>
      <c r="G26" s="261"/>
      <c r="H26" s="44"/>
      <c r="I26" s="44"/>
      <c r="J26" s="44"/>
      <c r="K26" s="44"/>
      <c r="L26" s="44"/>
      <c r="M26" s="44"/>
      <c r="N26" s="44"/>
      <c r="O26" s="44"/>
    </row>
    <row r="27" spans="1:15" s="45" customFormat="1" ht="4.5" customHeight="1">
      <c r="A27" s="39"/>
      <c r="B27" s="47"/>
      <c r="C27" s="54"/>
      <c r="D27" s="54"/>
      <c r="E27" s="54"/>
      <c r="F27" s="54"/>
      <c r="G27" s="54"/>
      <c r="H27" s="44"/>
      <c r="I27" s="44"/>
      <c r="J27" s="44"/>
      <c r="K27" s="44"/>
      <c r="L27" s="44"/>
      <c r="M27" s="44"/>
      <c r="N27" s="44"/>
      <c r="O27" s="44"/>
    </row>
    <row r="28" spans="1:15" s="45" customFormat="1" ht="19.5" customHeight="1">
      <c r="A28" s="39" t="s">
        <v>330</v>
      </c>
      <c r="B28" s="267" t="s">
        <v>331</v>
      </c>
      <c r="C28" s="267"/>
      <c r="D28" s="267"/>
      <c r="E28" s="267"/>
      <c r="F28" s="267"/>
      <c r="G28" s="267"/>
      <c r="H28" s="44"/>
      <c r="I28" s="44"/>
      <c r="J28" s="44"/>
      <c r="K28" s="44"/>
      <c r="L28" s="44"/>
      <c r="M28" s="44"/>
      <c r="N28" s="44"/>
      <c r="O28" s="44"/>
    </row>
    <row r="29" spans="1:15" s="45" customFormat="1" ht="19.5" customHeight="1">
      <c r="A29" s="39" t="s">
        <v>308</v>
      </c>
      <c r="B29" s="262" t="s">
        <v>332</v>
      </c>
      <c r="C29" s="262"/>
      <c r="D29" s="262"/>
      <c r="E29" s="262"/>
      <c r="F29" s="266"/>
      <c r="G29" s="266"/>
      <c r="H29" s="44"/>
      <c r="I29" s="44"/>
      <c r="J29" s="44"/>
      <c r="K29" s="44"/>
      <c r="L29" s="44"/>
      <c r="M29" s="44"/>
      <c r="N29" s="44"/>
      <c r="O29" s="44"/>
    </row>
    <row r="30" spans="1:15" s="45" customFormat="1" ht="28.5" customHeight="1">
      <c r="A30" s="39"/>
      <c r="B30" s="266" t="s">
        <v>333</v>
      </c>
      <c r="C30" s="261"/>
      <c r="D30" s="261"/>
      <c r="E30" s="261"/>
      <c r="F30" s="261"/>
      <c r="G30" s="261"/>
      <c r="H30" s="44"/>
      <c r="I30" s="44"/>
      <c r="J30" s="44"/>
      <c r="K30" s="44"/>
      <c r="L30" s="44"/>
      <c r="M30" s="44"/>
      <c r="N30" s="44"/>
      <c r="O30" s="44"/>
    </row>
    <row r="31" spans="1:15" s="45" customFormat="1" ht="19.5" customHeight="1">
      <c r="A31" s="39" t="s">
        <v>311</v>
      </c>
      <c r="B31" s="262" t="s">
        <v>334</v>
      </c>
      <c r="C31" s="262"/>
      <c r="D31" s="262"/>
      <c r="E31" s="262"/>
      <c r="F31" s="266"/>
      <c r="G31" s="266"/>
      <c r="H31" s="44"/>
      <c r="I31" s="44"/>
      <c r="J31" s="44"/>
      <c r="K31" s="44"/>
      <c r="L31" s="44"/>
      <c r="M31" s="44"/>
      <c r="N31" s="44"/>
      <c r="O31" s="44"/>
    </row>
    <row r="32" spans="1:15" s="45" customFormat="1" ht="30" customHeight="1">
      <c r="A32" s="39"/>
      <c r="B32" s="266" t="s">
        <v>335</v>
      </c>
      <c r="C32" s="261"/>
      <c r="D32" s="261"/>
      <c r="E32" s="261"/>
      <c r="F32" s="261"/>
      <c r="G32" s="261"/>
      <c r="H32" s="44"/>
      <c r="I32" s="44"/>
      <c r="J32" s="44"/>
      <c r="K32" s="44"/>
      <c r="L32" s="44"/>
      <c r="M32" s="44"/>
      <c r="N32" s="44"/>
      <c r="O32" s="44"/>
    </row>
    <row r="33" spans="1:15" s="45" customFormat="1" ht="19.5" customHeight="1">
      <c r="A33" s="39" t="s">
        <v>314</v>
      </c>
      <c r="B33" s="262" t="s">
        <v>336</v>
      </c>
      <c r="C33" s="262"/>
      <c r="D33" s="262"/>
      <c r="E33" s="262"/>
      <c r="F33" s="266"/>
      <c r="G33" s="266"/>
      <c r="H33" s="44"/>
      <c r="I33" s="44"/>
      <c r="J33" s="44"/>
      <c r="K33" s="44"/>
      <c r="L33" s="44"/>
      <c r="M33" s="44"/>
      <c r="N33" s="44"/>
      <c r="O33" s="44"/>
    </row>
    <row r="34" spans="1:15" s="45" customFormat="1" ht="19.5" customHeight="1">
      <c r="A34" s="39" t="s">
        <v>337</v>
      </c>
      <c r="B34" s="266" t="s">
        <v>338</v>
      </c>
      <c r="C34" s="261"/>
      <c r="D34" s="261"/>
      <c r="E34" s="261"/>
      <c r="F34" s="261"/>
      <c r="G34" s="261"/>
      <c r="H34" s="44"/>
      <c r="I34" s="44"/>
      <c r="J34" s="44"/>
      <c r="K34" s="44"/>
      <c r="L34" s="44"/>
      <c r="M34" s="44"/>
      <c r="N34" s="44"/>
      <c r="O34" s="44"/>
    </row>
    <row r="35" spans="1:15" s="45" customFormat="1" ht="4.5" customHeight="1">
      <c r="A35" s="39"/>
      <c r="B35" s="47"/>
      <c r="C35" s="54"/>
      <c r="D35" s="54"/>
      <c r="E35" s="54"/>
      <c r="F35" s="54"/>
      <c r="G35" s="54"/>
      <c r="H35" s="44"/>
      <c r="I35" s="44"/>
      <c r="J35" s="44"/>
      <c r="K35" s="44"/>
      <c r="L35" s="44"/>
      <c r="M35" s="44"/>
      <c r="N35" s="44"/>
      <c r="O35" s="44"/>
    </row>
    <row r="36" spans="1:15" s="45" customFormat="1" ht="19.5" customHeight="1">
      <c r="A36" s="39" t="s">
        <v>339</v>
      </c>
      <c r="B36" s="267" t="s">
        <v>340</v>
      </c>
      <c r="C36" s="267"/>
      <c r="D36" s="267"/>
      <c r="E36" s="267"/>
      <c r="F36" s="267"/>
      <c r="G36" s="267"/>
      <c r="H36" s="44"/>
      <c r="I36" s="44"/>
      <c r="J36" s="44"/>
      <c r="K36" s="44"/>
      <c r="L36" s="44"/>
      <c r="M36" s="44"/>
      <c r="N36" s="44"/>
      <c r="O36" s="44"/>
    </row>
    <row r="37" spans="1:15" s="45" customFormat="1" ht="19.5" customHeight="1">
      <c r="A37" s="39" t="s">
        <v>308</v>
      </c>
      <c r="B37" s="262" t="s">
        <v>341</v>
      </c>
      <c r="C37" s="262"/>
      <c r="D37" s="262"/>
      <c r="E37" s="262"/>
      <c r="F37" s="266"/>
      <c r="G37" s="266"/>
      <c r="H37" s="44"/>
      <c r="I37" s="44"/>
      <c r="J37" s="44"/>
      <c r="K37" s="44"/>
      <c r="L37" s="44"/>
      <c r="M37" s="44"/>
      <c r="N37" s="44"/>
      <c r="O37" s="44"/>
    </row>
    <row r="38" spans="1:15" s="45" customFormat="1" ht="19.5" customHeight="1">
      <c r="A38" s="39" t="s">
        <v>337</v>
      </c>
      <c r="B38" s="266" t="s">
        <v>342</v>
      </c>
      <c r="C38" s="261"/>
      <c r="D38" s="261"/>
      <c r="E38" s="261"/>
      <c r="F38" s="261"/>
      <c r="G38" s="261"/>
      <c r="H38" s="44"/>
      <c r="I38" s="44"/>
      <c r="J38" s="44"/>
      <c r="K38" s="44"/>
      <c r="L38" s="44"/>
      <c r="M38" s="44"/>
      <c r="N38" s="44"/>
      <c r="O38" s="44"/>
    </row>
    <row r="39" spans="1:15" s="45" customFormat="1" ht="19.5" customHeight="1">
      <c r="A39" s="39"/>
      <c r="B39" s="266" t="s">
        <v>343</v>
      </c>
      <c r="C39" s="261"/>
      <c r="D39" s="261"/>
      <c r="E39" s="261"/>
      <c r="F39" s="261"/>
      <c r="G39" s="261"/>
      <c r="H39" s="44"/>
      <c r="I39" s="44"/>
      <c r="J39" s="44"/>
      <c r="K39" s="44"/>
      <c r="L39" s="44"/>
      <c r="M39" s="44"/>
      <c r="N39" s="44"/>
      <c r="O39" s="44"/>
    </row>
    <row r="40" spans="1:15" s="45" customFormat="1" ht="19.5" customHeight="1">
      <c r="A40" s="39" t="s">
        <v>311</v>
      </c>
      <c r="B40" s="262" t="s">
        <v>344</v>
      </c>
      <c r="C40" s="262"/>
      <c r="D40" s="262"/>
      <c r="E40" s="262"/>
      <c r="F40" s="266"/>
      <c r="G40" s="266"/>
      <c r="H40" s="44"/>
      <c r="I40" s="44"/>
      <c r="J40" s="44"/>
      <c r="K40" s="44"/>
      <c r="L40" s="44"/>
      <c r="M40" s="44"/>
      <c r="N40" s="44"/>
      <c r="O40" s="44"/>
    </row>
    <row r="41" spans="1:15" s="53" customFormat="1" ht="48" customHeight="1">
      <c r="A41" s="55"/>
      <c r="B41" s="266" t="s">
        <v>345</v>
      </c>
      <c r="C41" s="266"/>
      <c r="D41" s="266"/>
      <c r="E41" s="266"/>
      <c r="F41" s="266"/>
      <c r="G41" s="266"/>
      <c r="H41" s="52"/>
      <c r="I41" s="52"/>
      <c r="J41" s="52"/>
      <c r="K41" s="52"/>
      <c r="L41" s="52"/>
      <c r="M41" s="52"/>
      <c r="N41" s="52"/>
      <c r="O41" s="52"/>
    </row>
    <row r="42" spans="1:15" s="45" customFormat="1" ht="19.5" customHeight="1">
      <c r="A42" s="39"/>
      <c r="B42" s="266" t="s">
        <v>346</v>
      </c>
      <c r="C42" s="261"/>
      <c r="D42" s="261"/>
      <c r="E42" s="261"/>
      <c r="F42" s="261"/>
      <c r="G42" s="261"/>
      <c r="H42" s="44"/>
      <c r="I42" s="44"/>
      <c r="J42" s="44"/>
      <c r="K42" s="44"/>
      <c r="L42" s="44"/>
      <c r="M42" s="44"/>
      <c r="N42" s="44"/>
      <c r="O42" s="44"/>
    </row>
    <row r="43" spans="1:15" s="45" customFormat="1" ht="19.5" customHeight="1">
      <c r="A43" s="39"/>
      <c r="B43" s="266" t="s">
        <v>347</v>
      </c>
      <c r="C43" s="266"/>
      <c r="D43" s="266"/>
      <c r="E43" s="266"/>
      <c r="F43" s="261"/>
      <c r="G43" s="261"/>
      <c r="H43" s="44"/>
      <c r="I43" s="44"/>
      <c r="J43" s="44"/>
      <c r="K43" s="44"/>
      <c r="L43" s="44"/>
      <c r="M43" s="44"/>
      <c r="N43" s="44"/>
      <c r="O43" s="44"/>
    </row>
    <row r="44" spans="1:15" s="45" customFormat="1" ht="76.5" customHeight="1">
      <c r="A44" s="39"/>
      <c r="B44" s="266" t="s">
        <v>348</v>
      </c>
      <c r="C44" s="261"/>
      <c r="D44" s="261"/>
      <c r="E44" s="261"/>
      <c r="F44" s="261"/>
      <c r="G44" s="261"/>
      <c r="H44" s="44"/>
      <c r="I44" s="44"/>
      <c r="J44" s="44"/>
      <c r="K44" s="44"/>
      <c r="L44" s="44"/>
      <c r="M44" s="44"/>
      <c r="N44" s="44"/>
      <c r="O44" s="44"/>
    </row>
    <row r="45" spans="1:15" s="45" customFormat="1" ht="19.5" customHeight="1">
      <c r="A45" s="39" t="s">
        <v>314</v>
      </c>
      <c r="B45" s="262" t="s">
        <v>349</v>
      </c>
      <c r="C45" s="262"/>
      <c r="D45" s="262"/>
      <c r="E45" s="262"/>
      <c r="F45" s="266"/>
      <c r="G45" s="266"/>
      <c r="H45" s="44"/>
      <c r="I45" s="44"/>
      <c r="J45" s="44"/>
      <c r="K45" s="44"/>
      <c r="L45" s="44"/>
      <c r="M45" s="44"/>
      <c r="N45" s="44"/>
      <c r="O45" s="44"/>
    </row>
    <row r="46" spans="1:15" s="45" customFormat="1" ht="111.75" customHeight="1">
      <c r="A46" s="39"/>
      <c r="B46" s="266" t="s">
        <v>350</v>
      </c>
      <c r="C46" s="261"/>
      <c r="D46" s="261"/>
      <c r="E46" s="261"/>
      <c r="F46" s="261"/>
      <c r="G46" s="261"/>
      <c r="H46" s="44"/>
      <c r="I46" s="44"/>
      <c r="J46" s="44"/>
      <c r="K46" s="44"/>
      <c r="L46" s="44"/>
      <c r="M46" s="44"/>
      <c r="N46" s="44"/>
      <c r="O46" s="44"/>
    </row>
    <row r="47" spans="1:15" s="45" customFormat="1" ht="32.25" customHeight="1">
      <c r="A47" s="39"/>
      <c r="B47" s="266" t="s">
        <v>351</v>
      </c>
      <c r="C47" s="261"/>
      <c r="D47" s="261"/>
      <c r="E47" s="261"/>
      <c r="F47" s="261"/>
      <c r="G47" s="261"/>
      <c r="H47" s="44"/>
      <c r="I47" s="44"/>
      <c r="J47" s="44"/>
      <c r="K47" s="44"/>
      <c r="L47" s="44"/>
      <c r="M47" s="44"/>
      <c r="N47" s="44"/>
      <c r="O47" s="44"/>
    </row>
    <row r="48" spans="1:15" s="45" customFormat="1" ht="30.75" customHeight="1">
      <c r="A48" s="39"/>
      <c r="B48" s="266" t="s">
        <v>554</v>
      </c>
      <c r="C48" s="261"/>
      <c r="D48" s="261"/>
      <c r="E48" s="261"/>
      <c r="F48" s="261"/>
      <c r="G48" s="261"/>
      <c r="H48" s="44"/>
      <c r="I48" s="44"/>
      <c r="J48" s="44"/>
      <c r="K48" s="44"/>
      <c r="L48" s="44"/>
      <c r="M48" s="44"/>
      <c r="N48" s="44"/>
      <c r="O48" s="44"/>
    </row>
    <row r="49" spans="1:15" s="45" customFormat="1" ht="18" customHeight="1">
      <c r="A49" s="39" t="s">
        <v>352</v>
      </c>
      <c r="B49" s="262" t="s">
        <v>353</v>
      </c>
      <c r="C49" s="262"/>
      <c r="D49" s="262"/>
      <c r="E49" s="262"/>
      <c r="F49" s="262"/>
      <c r="G49" s="262"/>
      <c r="H49" s="44"/>
      <c r="I49" s="44"/>
      <c r="J49" s="44"/>
      <c r="K49" s="44"/>
      <c r="L49" s="44"/>
      <c r="M49" s="44"/>
      <c r="N49" s="44"/>
      <c r="O49" s="44"/>
    </row>
    <row r="50" spans="1:15" s="45" customFormat="1" ht="30" customHeight="1">
      <c r="A50" s="39"/>
      <c r="B50" s="266" t="s">
        <v>354</v>
      </c>
      <c r="C50" s="266"/>
      <c r="D50" s="266"/>
      <c r="E50" s="266"/>
      <c r="F50" s="266"/>
      <c r="G50" s="266"/>
      <c r="H50" s="44"/>
      <c r="I50" s="44"/>
      <c r="J50" s="44"/>
      <c r="K50" s="44"/>
      <c r="L50" s="44"/>
      <c r="M50" s="44"/>
      <c r="N50" s="44"/>
      <c r="O50" s="44"/>
    </row>
    <row r="51" spans="1:15" s="45" customFormat="1" ht="18" customHeight="1">
      <c r="A51" s="39"/>
      <c r="B51" s="266" t="s">
        <v>355</v>
      </c>
      <c r="C51" s="266"/>
      <c r="D51" s="266"/>
      <c r="E51" s="266"/>
      <c r="F51" s="266"/>
      <c r="G51" s="266"/>
      <c r="H51" s="44"/>
      <c r="I51" s="44"/>
      <c r="J51" s="44"/>
      <c r="K51" s="44"/>
      <c r="L51" s="44"/>
      <c r="M51" s="44"/>
      <c r="N51" s="44"/>
      <c r="O51" s="44"/>
    </row>
    <row r="52" spans="1:15" s="45" customFormat="1" ht="18" customHeight="1">
      <c r="A52" s="39"/>
      <c r="B52" s="266" t="s">
        <v>356</v>
      </c>
      <c r="C52" s="266"/>
      <c r="D52" s="266"/>
      <c r="E52" s="266"/>
      <c r="F52" s="266"/>
      <c r="G52" s="266"/>
      <c r="H52" s="44"/>
      <c r="I52" s="44"/>
      <c r="J52" s="44"/>
      <c r="K52" s="44"/>
      <c r="L52" s="44"/>
      <c r="M52" s="44"/>
      <c r="N52" s="44"/>
      <c r="O52" s="44"/>
    </row>
    <row r="53" spans="1:15" s="45" customFormat="1" ht="18" customHeight="1">
      <c r="A53" s="39" t="s">
        <v>357</v>
      </c>
      <c r="B53" s="49" t="s">
        <v>358</v>
      </c>
      <c r="C53" s="47"/>
      <c r="D53" s="47"/>
      <c r="E53" s="47"/>
      <c r="F53" s="47"/>
      <c r="G53" s="47"/>
      <c r="H53" s="44"/>
      <c r="I53" s="44"/>
      <c r="J53" s="44"/>
      <c r="K53" s="44"/>
      <c r="L53" s="44"/>
      <c r="M53" s="44"/>
      <c r="N53" s="44"/>
      <c r="O53" s="44"/>
    </row>
    <row r="54" spans="1:15" s="45" customFormat="1" ht="18" customHeight="1">
      <c r="A54" s="39"/>
      <c r="B54" s="47" t="s">
        <v>359</v>
      </c>
      <c r="C54" s="47"/>
      <c r="D54" s="47"/>
      <c r="E54" s="47"/>
      <c r="F54" s="47"/>
      <c r="G54" s="47"/>
      <c r="H54" s="44"/>
      <c r="I54" s="44"/>
      <c r="J54" s="44"/>
      <c r="K54" s="44"/>
      <c r="L54" s="44"/>
      <c r="M54" s="44"/>
      <c r="N54" s="44"/>
      <c r="O54" s="44"/>
    </row>
    <row r="55" spans="1:15" s="45" customFormat="1" ht="18" customHeight="1">
      <c r="A55" s="39"/>
      <c r="B55" s="266" t="s">
        <v>360</v>
      </c>
      <c r="C55" s="266"/>
      <c r="D55" s="266"/>
      <c r="E55" s="266"/>
      <c r="F55" s="266"/>
      <c r="G55" s="266"/>
      <c r="H55" s="44"/>
      <c r="I55" s="44"/>
      <c r="J55" s="44"/>
      <c r="K55" s="44"/>
      <c r="L55" s="44"/>
      <c r="M55" s="44"/>
      <c r="N55" s="44"/>
      <c r="O55" s="44"/>
    </row>
    <row r="56" spans="1:15" s="45" customFormat="1" ht="18" customHeight="1">
      <c r="A56" s="39"/>
      <c r="B56" s="266" t="s">
        <v>361</v>
      </c>
      <c r="C56" s="266"/>
      <c r="D56" s="266"/>
      <c r="E56" s="266"/>
      <c r="F56" s="266"/>
      <c r="G56" s="266"/>
      <c r="H56" s="44"/>
      <c r="I56" s="44"/>
      <c r="J56" s="44"/>
      <c r="K56" s="44"/>
      <c r="L56" s="44"/>
      <c r="M56" s="44"/>
      <c r="N56" s="44"/>
      <c r="O56" s="44"/>
    </row>
    <row r="57" spans="1:15" s="45" customFormat="1" ht="18" customHeight="1">
      <c r="A57" s="39"/>
      <c r="B57" s="266" t="s">
        <v>362</v>
      </c>
      <c r="C57" s="266"/>
      <c r="D57" s="266"/>
      <c r="E57" s="266"/>
      <c r="F57" s="266"/>
      <c r="G57" s="266"/>
      <c r="H57" s="44"/>
      <c r="I57" s="44"/>
      <c r="J57" s="44"/>
      <c r="K57" s="44"/>
      <c r="L57" s="44"/>
      <c r="M57" s="44"/>
      <c r="N57" s="44"/>
      <c r="O57" s="44"/>
    </row>
    <row r="58" spans="1:15" s="45" customFormat="1" ht="9.75" customHeight="1">
      <c r="A58" s="39"/>
      <c r="B58" s="266"/>
      <c r="C58" s="266"/>
      <c r="D58" s="266"/>
      <c r="E58" s="266"/>
      <c r="F58" s="266"/>
      <c r="G58" s="266"/>
      <c r="H58" s="44"/>
      <c r="I58" s="44"/>
      <c r="J58" s="44"/>
      <c r="K58" s="44"/>
      <c r="L58" s="44"/>
      <c r="M58" s="44"/>
      <c r="N58" s="44"/>
      <c r="O58" s="44"/>
    </row>
    <row r="59" spans="1:15" s="45" customFormat="1" ht="18" customHeight="1">
      <c r="A59" s="39" t="s">
        <v>363</v>
      </c>
      <c r="B59" s="262" t="s">
        <v>364</v>
      </c>
      <c r="C59" s="262"/>
      <c r="D59" s="262"/>
      <c r="E59" s="262"/>
      <c r="F59" s="262"/>
      <c r="G59" s="262"/>
      <c r="H59" s="44"/>
      <c r="I59" s="44"/>
      <c r="J59" s="44"/>
      <c r="K59" s="44"/>
      <c r="L59" s="44"/>
      <c r="M59" s="44"/>
      <c r="N59" s="44"/>
      <c r="O59" s="44"/>
    </row>
    <row r="60" spans="1:15" s="45" customFormat="1" ht="29.25" customHeight="1">
      <c r="A60" s="39"/>
      <c r="B60" s="266" t="s">
        <v>365</v>
      </c>
      <c r="C60" s="266"/>
      <c r="D60" s="266"/>
      <c r="E60" s="266"/>
      <c r="F60" s="266"/>
      <c r="G60" s="266"/>
      <c r="H60" s="44"/>
      <c r="I60" s="44"/>
      <c r="J60" s="44"/>
      <c r="K60" s="44"/>
      <c r="L60" s="44"/>
      <c r="M60" s="44"/>
      <c r="N60" s="44"/>
      <c r="O60" s="44"/>
    </row>
    <row r="61" spans="1:15" s="45" customFormat="1" ht="21" customHeight="1">
      <c r="A61" s="39" t="s">
        <v>366</v>
      </c>
      <c r="B61" s="262" t="s">
        <v>367</v>
      </c>
      <c r="C61" s="262"/>
      <c r="D61" s="262"/>
      <c r="E61" s="262"/>
      <c r="F61" s="262"/>
      <c r="G61" s="262"/>
      <c r="H61" s="44"/>
      <c r="I61" s="44"/>
      <c r="J61" s="44"/>
      <c r="K61" s="44"/>
      <c r="L61" s="44"/>
      <c r="M61" s="44"/>
      <c r="N61" s="44"/>
      <c r="O61" s="44"/>
    </row>
    <row r="62" spans="1:15" s="45" customFormat="1" ht="16.5" customHeight="1">
      <c r="A62" s="39"/>
      <c r="B62" s="261" t="s">
        <v>368</v>
      </c>
      <c r="C62" s="261"/>
      <c r="D62" s="261"/>
      <c r="E62" s="261"/>
      <c r="F62" s="261"/>
      <c r="G62" s="261"/>
      <c r="H62" s="44"/>
      <c r="I62" s="44"/>
      <c r="J62" s="44"/>
      <c r="K62" s="44"/>
      <c r="L62" s="44"/>
      <c r="M62" s="44"/>
      <c r="N62" s="44"/>
      <c r="O62" s="44"/>
    </row>
    <row r="63" spans="1:15" s="45" customFormat="1" ht="45.75" customHeight="1">
      <c r="A63" s="39"/>
      <c r="B63" s="261" t="s">
        <v>369</v>
      </c>
      <c r="C63" s="261"/>
      <c r="D63" s="261"/>
      <c r="E63" s="261"/>
      <c r="F63" s="261"/>
      <c r="G63" s="261"/>
      <c r="H63" s="44"/>
      <c r="I63" s="44"/>
      <c r="J63" s="44"/>
      <c r="K63" s="44"/>
      <c r="L63" s="44"/>
      <c r="M63" s="44"/>
      <c r="N63" s="44"/>
      <c r="O63" s="44"/>
    </row>
    <row r="64" spans="1:15" s="45" customFormat="1" ht="20.25" customHeight="1">
      <c r="A64" s="39" t="s">
        <v>370</v>
      </c>
      <c r="B64" s="262" t="s">
        <v>371</v>
      </c>
      <c r="C64" s="262"/>
      <c r="D64" s="262"/>
      <c r="E64" s="262"/>
      <c r="F64" s="266"/>
      <c r="G64" s="266"/>
      <c r="H64" s="44"/>
      <c r="I64" s="44"/>
      <c r="J64" s="44"/>
      <c r="K64" s="44"/>
      <c r="L64" s="44"/>
      <c r="M64" s="44"/>
      <c r="N64" s="44"/>
      <c r="O64" s="44"/>
    </row>
    <row r="65" spans="1:15" s="45" customFormat="1" ht="32.25" customHeight="1">
      <c r="A65" s="39"/>
      <c r="B65" s="261" t="s">
        <v>372</v>
      </c>
      <c r="C65" s="261"/>
      <c r="D65" s="261"/>
      <c r="E65" s="261"/>
      <c r="F65" s="261"/>
      <c r="G65" s="261"/>
      <c r="H65" s="44"/>
      <c r="I65" s="44"/>
      <c r="J65" s="44"/>
      <c r="K65" s="44"/>
      <c r="L65" s="44"/>
      <c r="M65" s="44"/>
      <c r="N65" s="44"/>
      <c r="O65" s="44"/>
    </row>
    <row r="66" spans="1:15" s="45" customFormat="1" ht="33" customHeight="1">
      <c r="A66" s="39"/>
      <c r="B66" s="261" t="s">
        <v>373</v>
      </c>
      <c r="C66" s="261"/>
      <c r="D66" s="261"/>
      <c r="E66" s="261"/>
      <c r="F66" s="261"/>
      <c r="G66" s="261"/>
      <c r="H66" s="44"/>
      <c r="I66" s="44"/>
      <c r="J66" s="44"/>
      <c r="K66" s="44"/>
      <c r="L66" s="44"/>
      <c r="M66" s="44"/>
      <c r="N66" s="44"/>
      <c r="O66" s="44"/>
    </row>
    <row r="67" spans="1:15" s="45" customFormat="1" ht="34.5" customHeight="1">
      <c r="A67" s="39"/>
      <c r="B67" s="261" t="s">
        <v>374</v>
      </c>
      <c r="C67" s="261"/>
      <c r="D67" s="261"/>
      <c r="E67" s="261"/>
      <c r="F67" s="261"/>
      <c r="G67" s="261"/>
      <c r="H67" s="44"/>
      <c r="I67" s="44"/>
      <c r="J67" s="44"/>
      <c r="K67" s="44"/>
      <c r="L67" s="44"/>
      <c r="M67" s="44"/>
      <c r="N67" s="44"/>
      <c r="O67" s="44"/>
    </row>
    <row r="68" spans="1:15" s="45" customFormat="1" ht="21" customHeight="1">
      <c r="A68" s="39" t="s">
        <v>375</v>
      </c>
      <c r="B68" s="262" t="s">
        <v>376</v>
      </c>
      <c r="C68" s="261"/>
      <c r="D68" s="261"/>
      <c r="E68" s="261"/>
      <c r="F68" s="261"/>
      <c r="G68" s="261"/>
      <c r="H68" s="44"/>
      <c r="I68" s="44"/>
      <c r="J68" s="44"/>
      <c r="K68" s="44"/>
      <c r="L68" s="44"/>
      <c r="M68" s="44"/>
      <c r="N68" s="44"/>
      <c r="O68" s="44"/>
    </row>
    <row r="69" spans="1:15" s="45" customFormat="1" ht="33.75" customHeight="1">
      <c r="A69" s="39"/>
      <c r="B69" s="266" t="s">
        <v>377</v>
      </c>
      <c r="C69" s="266"/>
      <c r="D69" s="266"/>
      <c r="E69" s="266"/>
      <c r="F69" s="266"/>
      <c r="G69" s="266"/>
      <c r="H69" s="44"/>
      <c r="I69" s="44"/>
      <c r="J69" s="44"/>
      <c r="K69" s="44"/>
      <c r="L69" s="44"/>
      <c r="M69" s="44"/>
      <c r="N69" s="44"/>
      <c r="O69" s="44"/>
    </row>
    <row r="70" spans="1:15" s="45" customFormat="1" ht="21.75" customHeight="1">
      <c r="A70" s="39" t="s">
        <v>378</v>
      </c>
      <c r="B70" s="262" t="s">
        <v>379</v>
      </c>
      <c r="C70" s="261"/>
      <c r="D70" s="261"/>
      <c r="E70" s="261"/>
      <c r="F70" s="261"/>
      <c r="G70" s="261"/>
      <c r="H70" s="44"/>
      <c r="I70" s="44"/>
      <c r="J70" s="44"/>
      <c r="K70" s="44"/>
      <c r="L70" s="44"/>
      <c r="M70" s="44"/>
      <c r="N70" s="44"/>
      <c r="O70" s="44"/>
    </row>
    <row r="71" spans="1:15" s="45" customFormat="1" ht="13.5" customHeight="1">
      <c r="A71" s="39"/>
      <c r="B71" s="266" t="s">
        <v>380</v>
      </c>
      <c r="C71" s="266"/>
      <c r="D71" s="266"/>
      <c r="E71" s="266"/>
      <c r="F71" s="266"/>
      <c r="G71" s="266"/>
      <c r="H71" s="44"/>
      <c r="I71" s="44"/>
      <c r="J71" s="44"/>
      <c r="K71" s="44"/>
      <c r="L71" s="44"/>
      <c r="M71" s="44"/>
      <c r="N71" s="44"/>
      <c r="O71" s="44"/>
    </row>
    <row r="72" spans="1:15" s="45" customFormat="1" ht="9.75" customHeight="1">
      <c r="A72" s="39"/>
      <c r="B72" s="47"/>
      <c r="C72" s="47"/>
      <c r="D72" s="47"/>
      <c r="E72" s="47"/>
      <c r="F72" s="47"/>
      <c r="G72" s="47"/>
      <c r="H72" s="44"/>
      <c r="I72" s="44"/>
      <c r="J72" s="44"/>
      <c r="K72" s="44"/>
      <c r="L72" s="44"/>
      <c r="M72" s="44"/>
      <c r="N72" s="44"/>
      <c r="O72" s="44"/>
    </row>
    <row r="73" spans="1:15" s="45" customFormat="1" ht="16.5">
      <c r="A73" s="39" t="s">
        <v>381</v>
      </c>
      <c r="B73" s="267" t="s">
        <v>382</v>
      </c>
      <c r="C73" s="267"/>
      <c r="D73" s="267"/>
      <c r="E73" s="267"/>
      <c r="F73" s="267"/>
      <c r="G73" s="267"/>
      <c r="H73" s="44"/>
      <c r="I73" s="44"/>
      <c r="J73" s="44"/>
      <c r="K73" s="44"/>
      <c r="L73" s="44"/>
      <c r="M73" s="44"/>
      <c r="N73" s="44"/>
      <c r="O73" s="44"/>
    </row>
    <row r="74" spans="1:15" s="45" customFormat="1" ht="15.75">
      <c r="A74" s="39"/>
      <c r="B74" s="56"/>
      <c r="C74" s="56"/>
      <c r="D74" s="56"/>
      <c r="E74" s="56"/>
      <c r="F74" s="44"/>
      <c r="G74" s="58" t="s">
        <v>383</v>
      </c>
      <c r="H74" s="44"/>
      <c r="I74" s="44"/>
      <c r="J74" s="44"/>
      <c r="K74" s="44"/>
      <c r="L74" s="44"/>
      <c r="M74" s="44"/>
      <c r="N74" s="44"/>
      <c r="O74" s="44"/>
    </row>
    <row r="75" spans="1:15" s="45" customFormat="1" ht="9" customHeight="1">
      <c r="A75" s="39"/>
      <c r="B75" s="56"/>
      <c r="C75" s="56"/>
      <c r="D75" s="56"/>
      <c r="E75" s="56"/>
      <c r="F75" s="44"/>
      <c r="G75" s="58"/>
      <c r="H75" s="44"/>
      <c r="I75" s="44"/>
      <c r="J75" s="44"/>
      <c r="K75" s="44"/>
      <c r="L75" s="44"/>
      <c r="M75" s="44"/>
      <c r="N75" s="44"/>
      <c r="O75" s="44"/>
    </row>
    <row r="76" spans="1:15" s="45" customFormat="1" ht="18" customHeight="1">
      <c r="A76" s="39" t="s">
        <v>384</v>
      </c>
      <c r="B76" s="46" t="s">
        <v>385</v>
      </c>
      <c r="C76" s="48"/>
      <c r="D76" s="48"/>
      <c r="E76" s="48"/>
      <c r="F76" s="59">
        <v>41182</v>
      </c>
      <c r="G76" s="59">
        <v>40908</v>
      </c>
      <c r="H76" s="44"/>
      <c r="I76" s="44"/>
      <c r="J76" s="44"/>
      <c r="K76" s="44"/>
      <c r="L76" s="44"/>
      <c r="M76" s="44"/>
      <c r="N76" s="44"/>
      <c r="O76" s="44"/>
    </row>
    <row r="77" spans="2:7" ht="18" customHeight="1">
      <c r="B77" s="48" t="s">
        <v>386</v>
      </c>
      <c r="C77" s="48"/>
      <c r="D77" s="48"/>
      <c r="E77" s="48"/>
      <c r="F77" s="33">
        <v>98643521</v>
      </c>
      <c r="G77" s="33">
        <v>4572621982</v>
      </c>
    </row>
    <row r="78" spans="2:7" ht="18" customHeight="1">
      <c r="B78" s="266" t="s">
        <v>387</v>
      </c>
      <c r="C78" s="266"/>
      <c r="D78" s="266"/>
      <c r="E78" s="266"/>
      <c r="F78" s="33">
        <v>22296286</v>
      </c>
      <c r="G78" s="33">
        <v>37423755</v>
      </c>
    </row>
    <row r="79" spans="2:5" ht="18" customHeight="1" hidden="1">
      <c r="B79" s="47" t="s">
        <v>388</v>
      </c>
      <c r="C79" s="47"/>
      <c r="D79" s="47"/>
      <c r="E79" s="47"/>
    </row>
    <row r="80" spans="1:15" s="63" customFormat="1" ht="18" customHeight="1" thickBot="1">
      <c r="A80" s="60"/>
      <c r="B80" s="264" t="s">
        <v>389</v>
      </c>
      <c r="C80" s="264"/>
      <c r="D80" s="264"/>
      <c r="E80" s="264"/>
      <c r="F80" s="61">
        <f>SUM(F77:F78)</f>
        <v>120939807</v>
      </c>
      <c r="G80" s="61">
        <f>SUM(G77:G78)</f>
        <v>4610045737</v>
      </c>
      <c r="H80" s="62"/>
      <c r="I80" s="62"/>
      <c r="J80" s="62"/>
      <c r="K80" s="62"/>
      <c r="L80" s="62"/>
      <c r="M80" s="62"/>
      <c r="N80" s="62"/>
      <c r="O80" s="62"/>
    </row>
    <row r="81" spans="1:15" s="63" customFormat="1" ht="12" customHeight="1" thickTop="1">
      <c r="A81" s="60"/>
      <c r="B81" s="57"/>
      <c r="C81" s="57"/>
      <c r="D81" s="57"/>
      <c r="E81" s="57"/>
      <c r="F81" s="64"/>
      <c r="G81" s="64"/>
      <c r="H81" s="62"/>
      <c r="I81" s="62"/>
      <c r="J81" s="62"/>
      <c r="K81" s="62"/>
      <c r="L81" s="62"/>
      <c r="M81" s="62"/>
      <c r="N81" s="62"/>
      <c r="O81" s="62"/>
    </row>
    <row r="82" spans="1:7" ht="15.75">
      <c r="A82" s="39" t="s">
        <v>390</v>
      </c>
      <c r="B82" s="262" t="s">
        <v>391</v>
      </c>
      <c r="C82" s="262"/>
      <c r="D82" s="262"/>
      <c r="E82" s="262"/>
      <c r="F82" s="59">
        <f>F76</f>
        <v>41182</v>
      </c>
      <c r="G82" s="59">
        <f>$G$76</f>
        <v>40908</v>
      </c>
    </row>
    <row r="83" spans="2:5" ht="18" customHeight="1">
      <c r="B83" s="266" t="s">
        <v>392</v>
      </c>
      <c r="C83" s="266"/>
      <c r="D83" s="266"/>
      <c r="E83" s="266"/>
    </row>
    <row r="84" spans="2:5" ht="18" customHeight="1">
      <c r="B84" s="47" t="s">
        <v>393</v>
      </c>
      <c r="C84" s="47"/>
      <c r="D84" s="47"/>
      <c r="E84" s="47"/>
    </row>
    <row r="85" spans="2:5" ht="18" customHeight="1">
      <c r="B85" s="266" t="s">
        <v>394</v>
      </c>
      <c r="C85" s="266"/>
      <c r="D85" s="266"/>
      <c r="E85" s="266"/>
    </row>
    <row r="86" spans="2:7" ht="18" customHeight="1">
      <c r="B86" s="289" t="s">
        <v>389</v>
      </c>
      <c r="C86" s="289"/>
      <c r="D86" s="289"/>
      <c r="E86" s="289"/>
      <c r="F86" s="66">
        <f>SUM(F83:F85)</f>
        <v>0</v>
      </c>
      <c r="G86" s="66">
        <f>SUM(G83:G85)</f>
        <v>0</v>
      </c>
    </row>
    <row r="87" spans="2:7" ht="13.5" customHeight="1">
      <c r="B87" s="65"/>
      <c r="C87" s="65"/>
      <c r="D87" s="65"/>
      <c r="E87" s="65"/>
      <c r="F87" s="66"/>
      <c r="G87" s="66"/>
    </row>
    <row r="88" spans="1:7" ht="15.75">
      <c r="A88" s="39" t="s">
        <v>395</v>
      </c>
      <c r="B88" s="262" t="s">
        <v>396</v>
      </c>
      <c r="C88" s="262"/>
      <c r="D88" s="262"/>
      <c r="E88" s="262"/>
      <c r="F88" s="59">
        <f>F76</f>
        <v>41182</v>
      </c>
      <c r="G88" s="59">
        <f>$G$76</f>
        <v>40908</v>
      </c>
    </row>
    <row r="89" spans="2:7" ht="18" customHeight="1">
      <c r="B89" s="266" t="s">
        <v>588</v>
      </c>
      <c r="C89" s="266"/>
      <c r="D89" s="266"/>
      <c r="E89" s="266"/>
      <c r="G89" s="33">
        <v>119932065</v>
      </c>
    </row>
    <row r="90" spans="2:7" ht="18" customHeight="1">
      <c r="B90" s="266" t="s">
        <v>397</v>
      </c>
      <c r="C90" s="266"/>
      <c r="D90" s="266"/>
      <c r="E90" s="266"/>
      <c r="F90" s="33">
        <v>1181277598</v>
      </c>
      <c r="G90" s="33">
        <v>2906606356</v>
      </c>
    </row>
    <row r="91" spans="2:7" ht="18" customHeight="1">
      <c r="B91" s="48" t="s">
        <v>398</v>
      </c>
      <c r="C91" s="48"/>
      <c r="D91" s="48"/>
      <c r="E91" s="48"/>
      <c r="F91" s="33">
        <v>282380340</v>
      </c>
      <c r="G91" s="33">
        <v>800675444</v>
      </c>
    </row>
    <row r="92" spans="2:7" ht="18" customHeight="1">
      <c r="B92" s="48" t="s">
        <v>589</v>
      </c>
      <c r="C92" s="48"/>
      <c r="D92" s="48"/>
      <c r="E92" s="48"/>
      <c r="F92" s="33">
        <v>7527463387</v>
      </c>
      <c r="G92" s="33">
        <v>6897273</v>
      </c>
    </row>
    <row r="93" spans="2:6" ht="18" customHeight="1">
      <c r="B93" s="48" t="s">
        <v>606</v>
      </c>
      <c r="C93" s="48"/>
      <c r="D93" s="48"/>
      <c r="E93" s="48"/>
      <c r="F93" s="33">
        <v>47017000</v>
      </c>
    </row>
    <row r="94" spans="2:7" ht="18" customHeight="1">
      <c r="B94" s="47" t="s">
        <v>399</v>
      </c>
      <c r="C94" s="40"/>
      <c r="D94" s="40"/>
      <c r="E94" s="40"/>
      <c r="F94" s="33">
        <v>2571772675</v>
      </c>
      <c r="G94" s="33">
        <v>2787954278</v>
      </c>
    </row>
    <row r="95" spans="2:7" ht="18" customHeight="1">
      <c r="B95" s="47" t="s">
        <v>400</v>
      </c>
      <c r="C95" s="40"/>
      <c r="D95" s="40"/>
      <c r="E95" s="40"/>
      <c r="F95" s="33">
        <v>46199933</v>
      </c>
      <c r="G95" s="33">
        <v>135344871</v>
      </c>
    </row>
    <row r="96" spans="1:15" s="63" customFormat="1" ht="18" customHeight="1" thickBot="1">
      <c r="A96" s="60"/>
      <c r="B96" s="264" t="s">
        <v>401</v>
      </c>
      <c r="C96" s="264"/>
      <c r="D96" s="264"/>
      <c r="E96" s="264"/>
      <c r="F96" s="147">
        <f>SUM(F89:F95)</f>
        <v>11656110933</v>
      </c>
      <c r="G96" s="61">
        <f>SUM(G89:G95)</f>
        <v>6757410287</v>
      </c>
      <c r="H96" s="62"/>
      <c r="I96" s="62"/>
      <c r="J96" s="62"/>
      <c r="K96" s="62"/>
      <c r="L96" s="62"/>
      <c r="M96" s="62"/>
      <c r="N96" s="62"/>
      <c r="O96" s="62"/>
    </row>
    <row r="97" spans="1:15" s="122" customFormat="1" ht="22.5" customHeight="1" thickTop="1">
      <c r="A97" s="72" t="s">
        <v>402</v>
      </c>
      <c r="B97" s="290" t="s">
        <v>403</v>
      </c>
      <c r="C97" s="290"/>
      <c r="D97" s="290"/>
      <c r="E97" s="290"/>
      <c r="F97" s="91">
        <f>F88</f>
        <v>41182</v>
      </c>
      <c r="G97" s="91">
        <f>$G$76</f>
        <v>40908</v>
      </c>
      <c r="H97" s="92"/>
      <c r="I97" s="121"/>
      <c r="J97" s="121"/>
      <c r="K97" s="121"/>
      <c r="L97" s="121"/>
      <c r="M97" s="121"/>
      <c r="N97" s="121"/>
      <c r="O97" s="121"/>
    </row>
    <row r="98" spans="2:5" ht="18" customHeight="1">
      <c r="B98" s="266" t="s">
        <v>404</v>
      </c>
      <c r="C98" s="266"/>
      <c r="D98" s="266"/>
      <c r="E98" s="266"/>
    </row>
    <row r="99" spans="2:6" ht="18" customHeight="1">
      <c r="B99" s="67" t="s">
        <v>405</v>
      </c>
      <c r="C99" s="67"/>
      <c r="D99" s="47"/>
      <c r="E99" s="47"/>
      <c r="F99" s="33">
        <v>5248656</v>
      </c>
    </row>
    <row r="100" spans="2:7" ht="18" customHeight="1">
      <c r="B100" s="67" t="s">
        <v>406</v>
      </c>
      <c r="C100" s="47"/>
      <c r="D100" s="47"/>
      <c r="E100" s="47"/>
      <c r="F100" s="33">
        <v>4420387</v>
      </c>
      <c r="G100" s="33">
        <v>424735</v>
      </c>
    </row>
    <row r="101" spans="2:5" ht="18" customHeight="1">
      <c r="B101" s="67" t="s">
        <v>594</v>
      </c>
      <c r="C101" s="47"/>
      <c r="D101" s="47"/>
      <c r="E101" s="47"/>
    </row>
    <row r="102" spans="2:7" ht="20.25" customHeight="1" thickBot="1">
      <c r="B102" s="264" t="s">
        <v>389</v>
      </c>
      <c r="C102" s="264"/>
      <c r="D102" s="264"/>
      <c r="E102" s="264"/>
      <c r="F102" s="61">
        <f>SUM(F98:F101)</f>
        <v>9669043</v>
      </c>
      <c r="G102" s="61">
        <f>SUM(G98:G101)</f>
        <v>424735</v>
      </c>
    </row>
    <row r="103" spans="1:7" ht="20.25" customHeight="1" hidden="1" thickTop="1">
      <c r="A103" s="39" t="s">
        <v>407</v>
      </c>
      <c r="B103" s="262" t="s">
        <v>408</v>
      </c>
      <c r="C103" s="262"/>
      <c r="D103" s="57"/>
      <c r="E103" s="57"/>
      <c r="F103" s="68" t="s">
        <v>409</v>
      </c>
      <c r="G103" s="68" t="s">
        <v>410</v>
      </c>
    </row>
    <row r="104" spans="1:15" s="71" customFormat="1" ht="20.25" customHeight="1" hidden="1">
      <c r="A104" s="55"/>
      <c r="B104" s="266" t="s">
        <v>411</v>
      </c>
      <c r="C104" s="266"/>
      <c r="D104" s="69"/>
      <c r="E104" s="69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s="71" customFormat="1" ht="20.25" customHeight="1" hidden="1">
      <c r="A105" s="55"/>
      <c r="B105" s="266" t="s">
        <v>412</v>
      </c>
      <c r="C105" s="266"/>
      <c r="D105" s="69"/>
      <c r="E105" s="69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2:7" ht="20.25" customHeight="1" hidden="1">
      <c r="B106" s="289" t="s">
        <v>413</v>
      </c>
      <c r="C106" s="289"/>
      <c r="D106" s="289"/>
      <c r="E106" s="289"/>
      <c r="F106" s="66">
        <f>SUM(F104:F105)</f>
        <v>0</v>
      </c>
      <c r="G106" s="66">
        <f>SUM(G104:G105)</f>
        <v>0</v>
      </c>
    </row>
    <row r="107" spans="1:5" ht="28.5" customHeight="1" thickTop="1">
      <c r="A107" s="72" t="s">
        <v>414</v>
      </c>
      <c r="B107" s="290" t="s">
        <v>415</v>
      </c>
      <c r="C107" s="290"/>
      <c r="D107" s="290"/>
      <c r="E107" s="290"/>
    </row>
    <row r="108" spans="2:7" ht="42" customHeight="1">
      <c r="B108" s="74" t="s">
        <v>416</v>
      </c>
      <c r="C108" s="74" t="s">
        <v>417</v>
      </c>
      <c r="D108" s="74" t="s">
        <v>418</v>
      </c>
      <c r="E108" s="74" t="s">
        <v>419</v>
      </c>
      <c r="F108" s="75" t="s">
        <v>420</v>
      </c>
      <c r="G108" s="75" t="s">
        <v>421</v>
      </c>
    </row>
    <row r="109" spans="2:7" ht="18" customHeight="1">
      <c r="B109" s="284" t="s">
        <v>422</v>
      </c>
      <c r="C109" s="285"/>
      <c r="D109" s="285"/>
      <c r="E109" s="285"/>
      <c r="F109" s="285"/>
      <c r="G109" s="286"/>
    </row>
    <row r="110" spans="2:7" ht="22.5" customHeight="1">
      <c r="B110" s="76" t="s">
        <v>423</v>
      </c>
      <c r="C110" s="77"/>
      <c r="D110" s="77">
        <v>2478880229</v>
      </c>
      <c r="E110" s="78">
        <v>2534672036</v>
      </c>
      <c r="F110" s="78">
        <v>254274426</v>
      </c>
      <c r="G110" s="78">
        <f>SUM(C110:F110)</f>
        <v>5267826691</v>
      </c>
    </row>
    <row r="111" spans="2:7" ht="22.5" customHeight="1">
      <c r="B111" s="76" t="s">
        <v>424</v>
      </c>
      <c r="C111" s="77"/>
      <c r="D111" s="77">
        <v>192170193</v>
      </c>
      <c r="E111" s="78"/>
      <c r="F111" s="78"/>
      <c r="G111" s="79">
        <f>SUM(C111:F111)</f>
        <v>192170193</v>
      </c>
    </row>
    <row r="112" spans="2:7" ht="22.5" customHeight="1">
      <c r="B112" s="76" t="s">
        <v>425</v>
      </c>
      <c r="C112" s="77"/>
      <c r="D112" s="80"/>
      <c r="E112" s="78"/>
      <c r="F112" s="78"/>
      <c r="G112" s="79">
        <f>SUM(C112:F112)</f>
        <v>0</v>
      </c>
    </row>
    <row r="113" spans="2:7" ht="22.5" customHeight="1">
      <c r="B113" s="76" t="s">
        <v>426</v>
      </c>
      <c r="C113" s="78">
        <f>C110+C111-C112</f>
        <v>0</v>
      </c>
      <c r="D113" s="78">
        <f>D110+D111-D112</f>
        <v>2671050422</v>
      </c>
      <c r="E113" s="78">
        <f>E110+E111-E112</f>
        <v>2534672036</v>
      </c>
      <c r="F113" s="78">
        <f>F110+F111-F112</f>
        <v>254274426</v>
      </c>
      <c r="G113" s="79">
        <f>SUM(C113:F113)</f>
        <v>5459996884</v>
      </c>
    </row>
    <row r="114" spans="2:7" ht="22.5" customHeight="1">
      <c r="B114" s="284" t="s">
        <v>427</v>
      </c>
      <c r="C114" s="285"/>
      <c r="D114" s="285"/>
      <c r="E114" s="285"/>
      <c r="F114" s="285"/>
      <c r="G114" s="286"/>
    </row>
    <row r="115" spans="2:7" ht="22.5" customHeight="1">
      <c r="B115" s="76" t="s">
        <v>423</v>
      </c>
      <c r="C115" s="77"/>
      <c r="D115" s="77">
        <v>681759723</v>
      </c>
      <c r="E115" s="77">
        <v>839007618</v>
      </c>
      <c r="F115" s="78">
        <v>157512567</v>
      </c>
      <c r="G115" s="79">
        <f>SUM(C115:F115)</f>
        <v>1678279908</v>
      </c>
    </row>
    <row r="116" spans="2:7" ht="22.5" customHeight="1">
      <c r="B116" s="76" t="s">
        <v>428</v>
      </c>
      <c r="C116" s="77"/>
      <c r="D116" s="77">
        <v>320518833</v>
      </c>
      <c r="E116" s="77">
        <v>475251012</v>
      </c>
      <c r="F116" s="77">
        <v>52534251</v>
      </c>
      <c r="G116" s="79">
        <f>SUM(C116:F116)</f>
        <v>848304096</v>
      </c>
    </row>
    <row r="117" spans="2:7" ht="22.5" customHeight="1">
      <c r="B117" s="76" t="s">
        <v>425</v>
      </c>
      <c r="C117" s="77"/>
      <c r="D117" s="80"/>
      <c r="E117" s="78"/>
      <c r="F117" s="78"/>
      <c r="G117" s="79">
        <f>SUM(C117:F117)</f>
        <v>0</v>
      </c>
    </row>
    <row r="118" spans="2:7" ht="22.5" customHeight="1">
      <c r="B118" s="76" t="s">
        <v>426</v>
      </c>
      <c r="C118" s="79">
        <f>SUM(C115:C117)</f>
        <v>0</v>
      </c>
      <c r="D118" s="79">
        <f>SUM(D115:D117)</f>
        <v>1002278556</v>
      </c>
      <c r="E118" s="79">
        <f>SUM(E115:E117)</f>
        <v>1314258630</v>
      </c>
      <c r="F118" s="79">
        <f>SUM(F115:F117)</f>
        <v>210046818</v>
      </c>
      <c r="G118" s="79">
        <f>SUM(G115:G117)</f>
        <v>2526584004</v>
      </c>
    </row>
    <row r="119" spans="2:7" ht="22.5" customHeight="1">
      <c r="B119" s="284" t="s">
        <v>429</v>
      </c>
      <c r="C119" s="285"/>
      <c r="D119" s="285"/>
      <c r="E119" s="285"/>
      <c r="F119" s="285"/>
      <c r="G119" s="286"/>
    </row>
    <row r="120" spans="2:7" ht="22.5" customHeight="1">
      <c r="B120" s="76" t="s">
        <v>430</v>
      </c>
      <c r="C120" s="79">
        <f>C110-C115</f>
        <v>0</v>
      </c>
      <c r="D120" s="79">
        <f>D110-D115</f>
        <v>1797120506</v>
      </c>
      <c r="E120" s="79">
        <f>E110-E115</f>
        <v>1695664418</v>
      </c>
      <c r="F120" s="79">
        <f>F110-F115</f>
        <v>96761859</v>
      </c>
      <c r="G120" s="79">
        <f>G110-G115</f>
        <v>3589546783</v>
      </c>
    </row>
    <row r="121" spans="2:7" ht="31.5" customHeight="1">
      <c r="B121" s="76" t="s">
        <v>616</v>
      </c>
      <c r="C121" s="79">
        <f>C113-C118</f>
        <v>0</v>
      </c>
      <c r="D121" s="79">
        <f>D113-D118</f>
        <v>1668771866</v>
      </c>
      <c r="E121" s="79">
        <f>E113-E118</f>
        <v>1220413406</v>
      </c>
      <c r="F121" s="79">
        <f>F113-F118</f>
        <v>44227608</v>
      </c>
      <c r="G121" s="79">
        <f>G113-G118</f>
        <v>2933412880</v>
      </c>
    </row>
    <row r="122" spans="2:7" ht="51" customHeight="1">
      <c r="B122" s="76" t="s">
        <v>431</v>
      </c>
      <c r="C122" s="77"/>
      <c r="D122" s="77"/>
      <c r="E122" s="77"/>
      <c r="F122" s="78">
        <v>0</v>
      </c>
      <c r="G122" s="78">
        <v>0</v>
      </c>
    </row>
    <row r="123" spans="2:7" ht="34.5" customHeight="1">
      <c r="B123" s="81" t="s">
        <v>432</v>
      </c>
      <c r="C123" s="82"/>
      <c r="D123" s="82"/>
      <c r="E123" s="82"/>
      <c r="F123" s="83">
        <v>0</v>
      </c>
      <c r="G123" s="83">
        <v>0</v>
      </c>
    </row>
    <row r="124" spans="2:7" ht="15">
      <c r="B124" s="85"/>
      <c r="C124" s="86"/>
      <c r="D124" s="86"/>
      <c r="E124" s="86"/>
      <c r="F124" s="87"/>
      <c r="G124" s="87"/>
    </row>
    <row r="125" spans="1:15" s="93" customFormat="1" ht="15">
      <c r="A125" s="88" t="s">
        <v>378</v>
      </c>
      <c r="B125" s="89" t="s">
        <v>433</v>
      </c>
      <c r="C125" s="90"/>
      <c r="D125" s="287">
        <f>F97</f>
        <v>41182</v>
      </c>
      <c r="E125" s="287"/>
      <c r="F125" s="287">
        <f>G97</f>
        <v>40908</v>
      </c>
      <c r="G125" s="287"/>
      <c r="H125" s="92"/>
      <c r="I125" s="92"/>
      <c r="J125" s="92"/>
      <c r="K125" s="92"/>
      <c r="L125" s="92"/>
      <c r="M125" s="92"/>
      <c r="N125" s="92"/>
      <c r="O125" s="92"/>
    </row>
    <row r="126" spans="2:7" ht="21.75" customHeight="1">
      <c r="B126" s="94" t="s">
        <v>434</v>
      </c>
      <c r="C126" s="96" t="s">
        <v>435</v>
      </c>
      <c r="D126" s="96" t="s">
        <v>436</v>
      </c>
      <c r="E126" s="97" t="s">
        <v>437</v>
      </c>
      <c r="F126" s="98" t="s">
        <v>436</v>
      </c>
      <c r="G126" s="96" t="s">
        <v>437</v>
      </c>
    </row>
    <row r="127" spans="2:7" ht="42.75">
      <c r="B127" s="99" t="s">
        <v>438</v>
      </c>
      <c r="C127" s="100" t="s">
        <v>439</v>
      </c>
      <c r="D127" s="101">
        <v>100000</v>
      </c>
      <c r="E127" s="102">
        <v>1500000000</v>
      </c>
      <c r="F127" s="103">
        <v>100000</v>
      </c>
      <c r="G127" s="104">
        <v>1500000000</v>
      </c>
    </row>
    <row r="128" spans="2:7" ht="42.75">
      <c r="B128" s="105" t="s">
        <v>440</v>
      </c>
      <c r="C128" s="106" t="s">
        <v>441</v>
      </c>
      <c r="D128" s="106">
        <v>25950</v>
      </c>
      <c r="E128" s="107">
        <v>259500000</v>
      </c>
      <c r="F128" s="108">
        <v>25950</v>
      </c>
      <c r="G128" s="109">
        <v>259500000</v>
      </c>
    </row>
    <row r="129" spans="1:15" s="63" customFormat="1" ht="15.75" thickBot="1">
      <c r="A129" s="60"/>
      <c r="B129" s="288" t="s">
        <v>413</v>
      </c>
      <c r="C129" s="288"/>
      <c r="D129" s="110">
        <f>SUM(D127:D128)</f>
        <v>125950</v>
      </c>
      <c r="E129" s="111">
        <f>SUM(E127:E128)</f>
        <v>1759500000</v>
      </c>
      <c r="F129" s="110">
        <f>SUM(F127:F128)</f>
        <v>125950</v>
      </c>
      <c r="G129" s="112">
        <f>SUM(G127:G128)</f>
        <v>1759500000</v>
      </c>
      <c r="H129" s="62"/>
      <c r="I129" s="62"/>
      <c r="J129" s="62"/>
      <c r="K129" s="62"/>
      <c r="L129" s="62"/>
      <c r="M129" s="62"/>
      <c r="N129" s="62"/>
      <c r="O129" s="62"/>
    </row>
    <row r="130" spans="1:7" ht="15.75" hidden="1" thickTop="1">
      <c r="A130" s="39" t="s">
        <v>558</v>
      </c>
      <c r="B130" s="113" t="s">
        <v>607</v>
      </c>
      <c r="C130" s="114"/>
      <c r="D130" s="114"/>
      <c r="E130" s="114"/>
      <c r="F130" s="87"/>
      <c r="G130" s="87"/>
    </row>
    <row r="131" spans="2:7" ht="10.5" customHeight="1" thickTop="1">
      <c r="B131" s="85"/>
      <c r="C131" s="86"/>
      <c r="D131" s="86"/>
      <c r="E131" s="86"/>
      <c r="F131" s="87"/>
      <c r="G131" s="87"/>
    </row>
    <row r="132" spans="1:15" s="63" customFormat="1" ht="15">
      <c r="A132" s="60" t="s">
        <v>442</v>
      </c>
      <c r="B132" s="115" t="s">
        <v>443</v>
      </c>
      <c r="C132" s="95"/>
      <c r="D132" s="95"/>
      <c r="E132" s="95"/>
      <c r="F132" s="116"/>
      <c r="G132" s="116"/>
      <c r="H132" s="62"/>
      <c r="I132" s="62"/>
      <c r="J132" s="62"/>
      <c r="K132" s="62"/>
      <c r="L132" s="62"/>
      <c r="M132" s="62"/>
      <c r="N132" s="62"/>
      <c r="O132" s="62"/>
    </row>
    <row r="133" spans="1:15" s="63" customFormat="1" ht="30">
      <c r="A133" s="60"/>
      <c r="B133" s="94" t="s">
        <v>434</v>
      </c>
      <c r="C133" s="95"/>
      <c r="D133" s="117" t="s">
        <v>444</v>
      </c>
      <c r="E133" s="117" t="s">
        <v>445</v>
      </c>
      <c r="F133" s="117" t="s">
        <v>446</v>
      </c>
      <c r="G133" s="117" t="s">
        <v>447</v>
      </c>
      <c r="H133" s="62"/>
      <c r="I133" s="62"/>
      <c r="J133" s="62"/>
      <c r="K133" s="62"/>
      <c r="L133" s="62"/>
      <c r="M133" s="62"/>
      <c r="N133" s="62"/>
      <c r="O133" s="62"/>
    </row>
    <row r="134" spans="1:15" s="122" customFormat="1" ht="15" hidden="1">
      <c r="A134" s="72"/>
      <c r="B134" s="118" t="s">
        <v>448</v>
      </c>
      <c r="C134" s="119"/>
      <c r="D134" s="120"/>
      <c r="E134" s="120"/>
      <c r="F134" s="121"/>
      <c r="G134" s="121">
        <f>+D134+E134-F134</f>
        <v>0</v>
      </c>
      <c r="H134" s="121"/>
      <c r="I134" s="121"/>
      <c r="J134" s="121"/>
      <c r="K134" s="121"/>
      <c r="L134" s="121"/>
      <c r="M134" s="121"/>
      <c r="N134" s="121"/>
      <c r="O134" s="121"/>
    </row>
    <row r="135" spans="1:15" s="122" customFormat="1" ht="15">
      <c r="A135" s="72"/>
      <c r="B135" s="118" t="s">
        <v>449</v>
      </c>
      <c r="C135" s="119"/>
      <c r="D135" s="123">
        <v>126203214</v>
      </c>
      <c r="E135" s="123"/>
      <c r="F135" s="123">
        <v>69996086</v>
      </c>
      <c r="G135" s="124">
        <f>+D135+E135-F135</f>
        <v>56207128</v>
      </c>
      <c r="H135" s="121"/>
      <c r="I135" s="121"/>
      <c r="J135" s="121"/>
      <c r="K135" s="121"/>
      <c r="L135" s="121"/>
      <c r="M135" s="121"/>
      <c r="N135" s="121"/>
      <c r="O135" s="121"/>
    </row>
    <row r="136" spans="1:15" s="93" customFormat="1" ht="15.75" thickBot="1">
      <c r="A136" s="88"/>
      <c r="B136" s="277" t="s">
        <v>413</v>
      </c>
      <c r="C136" s="277"/>
      <c r="D136" s="125">
        <f>SUM(D134:D135)</f>
        <v>126203214</v>
      </c>
      <c r="E136" s="125">
        <f>SUM(E134:E135)</f>
        <v>0</v>
      </c>
      <c r="F136" s="125">
        <f>SUM(F134:F135)</f>
        <v>69996086</v>
      </c>
      <c r="G136" s="125">
        <f>SUM(G134:G135)</f>
        <v>56207128</v>
      </c>
      <c r="H136" s="92"/>
      <c r="I136" s="92"/>
      <c r="J136" s="92"/>
      <c r="K136" s="92"/>
      <c r="L136" s="92"/>
      <c r="M136" s="92"/>
      <c r="N136" s="92"/>
      <c r="O136" s="92"/>
    </row>
    <row r="137" spans="2:7" ht="9" customHeight="1" thickTop="1">
      <c r="B137" s="85"/>
      <c r="C137" s="86"/>
      <c r="D137" s="86"/>
      <c r="E137" s="86"/>
      <c r="F137" s="87"/>
      <c r="G137" s="87"/>
    </row>
    <row r="138" spans="1:2" ht="15">
      <c r="A138" s="39" t="s">
        <v>450</v>
      </c>
      <c r="B138" s="126" t="s">
        <v>451</v>
      </c>
    </row>
    <row r="139" spans="1:15" s="63" customFormat="1" ht="15">
      <c r="A139" s="60"/>
      <c r="B139" s="276" t="s">
        <v>452</v>
      </c>
      <c r="C139" s="276"/>
      <c r="D139" s="276"/>
      <c r="E139" s="276"/>
      <c r="F139" s="127">
        <f>$F$76</f>
        <v>41182</v>
      </c>
      <c r="G139" s="127">
        <f>$G$76</f>
        <v>40908</v>
      </c>
      <c r="H139" s="62"/>
      <c r="I139" s="62"/>
      <c r="J139" s="62"/>
      <c r="K139" s="62"/>
      <c r="L139" s="62"/>
      <c r="M139" s="62"/>
      <c r="N139" s="62"/>
      <c r="O139" s="62"/>
    </row>
    <row r="140" spans="2:7" ht="15">
      <c r="B140" s="278" t="s">
        <v>590</v>
      </c>
      <c r="C140" s="279"/>
      <c r="D140" s="279"/>
      <c r="E140" s="280"/>
      <c r="F140" s="128">
        <v>1211881123</v>
      </c>
      <c r="G140" s="129">
        <v>137632500</v>
      </c>
    </row>
    <row r="141" spans="2:7" ht="15">
      <c r="B141" s="281" t="s">
        <v>453</v>
      </c>
      <c r="C141" s="282"/>
      <c r="D141" s="282"/>
      <c r="E141" s="283"/>
      <c r="F141" s="130"/>
      <c r="G141" s="131"/>
    </row>
    <row r="142" spans="1:15" s="63" customFormat="1" ht="15">
      <c r="A142" s="60"/>
      <c r="B142" s="276" t="s">
        <v>413</v>
      </c>
      <c r="C142" s="276"/>
      <c r="D142" s="276"/>
      <c r="E142" s="276"/>
      <c r="F142" s="132">
        <f>SUM(F140:F141)</f>
        <v>1211881123</v>
      </c>
      <c r="G142" s="132">
        <f>SUM(G140:G141)</f>
        <v>137632500</v>
      </c>
      <c r="H142" s="62"/>
      <c r="I142" s="62"/>
      <c r="J142" s="62"/>
      <c r="K142" s="62"/>
      <c r="L142" s="62"/>
      <c r="M142" s="62"/>
      <c r="N142" s="62"/>
      <c r="O142" s="62"/>
    </row>
    <row r="143" spans="1:15" s="63" customFormat="1" ht="9.75" customHeight="1">
      <c r="A143" s="60"/>
      <c r="B143" s="133"/>
      <c r="C143" s="133"/>
      <c r="D143" s="133"/>
      <c r="E143" s="133"/>
      <c r="F143" s="134"/>
      <c r="G143" s="135"/>
      <c r="H143" s="62"/>
      <c r="I143" s="62"/>
      <c r="J143" s="62"/>
      <c r="K143" s="62"/>
      <c r="L143" s="62"/>
      <c r="M143" s="62"/>
      <c r="N143" s="62"/>
      <c r="O143" s="62"/>
    </row>
    <row r="144" spans="1:7" ht="15.75">
      <c r="A144" s="39" t="s">
        <v>454</v>
      </c>
      <c r="B144" s="262" t="s">
        <v>455</v>
      </c>
      <c r="C144" s="262"/>
      <c r="D144" s="262"/>
      <c r="E144" s="262"/>
      <c r="F144" s="136"/>
      <c r="G144" s="137"/>
    </row>
    <row r="145" spans="2:7" ht="16.5" customHeight="1">
      <c r="B145" s="272" t="s">
        <v>452</v>
      </c>
      <c r="C145" s="272"/>
      <c r="D145" s="272"/>
      <c r="E145" s="272"/>
      <c r="F145" s="127">
        <f>F139</f>
        <v>41182</v>
      </c>
      <c r="G145" s="127">
        <f>$G$76</f>
        <v>40908</v>
      </c>
    </row>
    <row r="146" spans="2:7" ht="16.5" customHeight="1">
      <c r="B146" s="274" t="s">
        <v>456</v>
      </c>
      <c r="C146" s="274"/>
      <c r="D146" s="274"/>
      <c r="E146" s="274"/>
      <c r="F146" s="129">
        <v>343134118</v>
      </c>
      <c r="G146" s="129">
        <v>70918243</v>
      </c>
    </row>
    <row r="147" spans="2:7" ht="16.5" customHeight="1" hidden="1">
      <c r="B147" s="271" t="s">
        <v>457</v>
      </c>
      <c r="C147" s="271"/>
      <c r="D147" s="271"/>
      <c r="E147" s="271"/>
      <c r="F147" s="138"/>
      <c r="G147" s="138"/>
    </row>
    <row r="148" spans="2:7" ht="16.5" customHeight="1">
      <c r="B148" s="271" t="s">
        <v>458</v>
      </c>
      <c r="C148" s="271"/>
      <c r="D148" s="271"/>
      <c r="E148" s="271"/>
      <c r="F148" s="138">
        <v>186407188</v>
      </c>
      <c r="G148" s="138">
        <v>41588641</v>
      </c>
    </row>
    <row r="149" spans="2:7" ht="16.5" customHeight="1">
      <c r="B149" s="271" t="s">
        <v>459</v>
      </c>
      <c r="C149" s="271"/>
      <c r="D149" s="271"/>
      <c r="E149" s="271"/>
      <c r="F149" s="138">
        <v>4366151</v>
      </c>
      <c r="G149" s="138">
        <v>13999380</v>
      </c>
    </row>
    <row r="150" spans="2:7" ht="16.5" customHeight="1" hidden="1">
      <c r="B150" s="275" t="s">
        <v>460</v>
      </c>
      <c r="C150" s="275"/>
      <c r="D150" s="275"/>
      <c r="E150" s="275"/>
      <c r="F150" s="131"/>
      <c r="G150" s="131"/>
    </row>
    <row r="151" spans="2:7" ht="16.5" customHeight="1">
      <c r="B151" s="272" t="s">
        <v>413</v>
      </c>
      <c r="C151" s="272"/>
      <c r="D151" s="272"/>
      <c r="E151" s="272"/>
      <c r="F151" s="132">
        <f>SUM(F146:F150)</f>
        <v>533907457</v>
      </c>
      <c r="G151" s="132">
        <f>SUM(G146:G150)</f>
        <v>126506264</v>
      </c>
    </row>
    <row r="152" spans="2:7" ht="12.75" customHeight="1">
      <c r="B152" s="139"/>
      <c r="C152" s="139"/>
      <c r="D152" s="139"/>
      <c r="E152" s="139"/>
      <c r="F152" s="135"/>
      <c r="G152" s="135"/>
    </row>
    <row r="153" spans="1:7" ht="19.5" customHeight="1">
      <c r="A153" s="39" t="s">
        <v>461</v>
      </c>
      <c r="B153" s="262" t="s">
        <v>462</v>
      </c>
      <c r="C153" s="262"/>
      <c r="D153" s="262"/>
      <c r="E153" s="262"/>
      <c r="F153" s="62"/>
      <c r="G153" s="62"/>
    </row>
    <row r="154" spans="2:7" ht="15.75" customHeight="1">
      <c r="B154" s="273" t="s">
        <v>452</v>
      </c>
      <c r="C154" s="273"/>
      <c r="D154" s="273"/>
      <c r="E154" s="273"/>
      <c r="F154" s="127">
        <f>$F$76</f>
        <v>41182</v>
      </c>
      <c r="G154" s="127">
        <f>$G$76</f>
        <v>40908</v>
      </c>
    </row>
    <row r="155" spans="2:7" ht="15.75" customHeight="1">
      <c r="B155" s="274" t="s">
        <v>463</v>
      </c>
      <c r="C155" s="274"/>
      <c r="D155" s="274"/>
      <c r="E155" s="274"/>
      <c r="F155" s="128">
        <v>4059500</v>
      </c>
      <c r="G155" s="128">
        <v>4059500</v>
      </c>
    </row>
    <row r="156" spans="2:7" ht="15.75" customHeight="1">
      <c r="B156" s="271" t="s">
        <v>464</v>
      </c>
      <c r="C156" s="271"/>
      <c r="D156" s="271"/>
      <c r="E156" s="271"/>
      <c r="F156" s="140">
        <v>40618142</v>
      </c>
      <c r="G156" s="140">
        <v>23018420</v>
      </c>
    </row>
    <row r="157" spans="2:7" ht="15.75" customHeight="1">
      <c r="B157" s="271" t="s">
        <v>465</v>
      </c>
      <c r="C157" s="271"/>
      <c r="D157" s="271"/>
      <c r="E157" s="271"/>
      <c r="F157" s="140">
        <v>82595730</v>
      </c>
      <c r="G157" s="140">
        <v>92125688</v>
      </c>
    </row>
    <row r="158" spans="2:7" ht="15.75" customHeight="1">
      <c r="B158" s="271" t="s">
        <v>466</v>
      </c>
      <c r="C158" s="271"/>
      <c r="D158" s="271"/>
      <c r="E158" s="271"/>
      <c r="F158" s="140">
        <v>19265683</v>
      </c>
      <c r="G158" s="140">
        <v>4370683</v>
      </c>
    </row>
    <row r="159" spans="2:7" ht="15.75" customHeight="1">
      <c r="B159" s="271" t="s">
        <v>467</v>
      </c>
      <c r="C159" s="271"/>
      <c r="D159" s="271"/>
      <c r="E159" s="271"/>
      <c r="F159" s="140">
        <v>17913344</v>
      </c>
      <c r="G159" s="140">
        <v>11293344</v>
      </c>
    </row>
    <row r="160" spans="2:7" ht="15.75" customHeight="1">
      <c r="B160" s="271" t="s">
        <v>468</v>
      </c>
      <c r="C160" s="271"/>
      <c r="D160" s="271"/>
      <c r="E160" s="271"/>
      <c r="F160" s="140">
        <v>134677448</v>
      </c>
      <c r="G160" s="140">
        <v>271896210</v>
      </c>
    </row>
    <row r="161" spans="2:7" ht="15.75" customHeight="1">
      <c r="B161" s="272" t="s">
        <v>413</v>
      </c>
      <c r="C161" s="272"/>
      <c r="D161" s="272"/>
      <c r="E161" s="272"/>
      <c r="F161" s="132">
        <f>SUM(F155:F160)</f>
        <v>299129847</v>
      </c>
      <c r="G161" s="132">
        <f>SUM(G155:G160)</f>
        <v>406763845</v>
      </c>
    </row>
    <row r="162" spans="2:7" ht="15.75">
      <c r="B162" s="139"/>
      <c r="C162" s="139"/>
      <c r="D162" s="139"/>
      <c r="E162" s="139"/>
      <c r="F162" s="135"/>
      <c r="G162" s="135"/>
    </row>
    <row r="163" spans="1:9" ht="15.75">
      <c r="A163" s="39" t="s">
        <v>469</v>
      </c>
      <c r="B163" s="262" t="s">
        <v>470</v>
      </c>
      <c r="C163" s="262"/>
      <c r="D163" s="262"/>
      <c r="E163" s="262"/>
      <c r="I163" s="40"/>
    </row>
    <row r="164" spans="1:5" ht="15">
      <c r="A164" s="39" t="s">
        <v>471</v>
      </c>
      <c r="B164" s="270" t="s">
        <v>472</v>
      </c>
      <c r="C164" s="270"/>
      <c r="D164" s="270"/>
      <c r="E164" s="270"/>
    </row>
    <row r="165" spans="1:15" s="63" customFormat="1" ht="47.25">
      <c r="A165" s="60"/>
      <c r="B165" s="73" t="s">
        <v>434</v>
      </c>
      <c r="C165" s="141" t="s">
        <v>473</v>
      </c>
      <c r="D165" s="141" t="s">
        <v>474</v>
      </c>
      <c r="E165" s="141" t="s">
        <v>475</v>
      </c>
      <c r="F165" s="141" t="s">
        <v>476</v>
      </c>
      <c r="G165" s="141" t="s">
        <v>477</v>
      </c>
      <c r="H165" s="141" t="s">
        <v>421</v>
      </c>
      <c r="I165" s="191" t="s">
        <v>553</v>
      </c>
      <c r="J165" s="62"/>
      <c r="K165" s="62"/>
      <c r="L165" s="62"/>
      <c r="M165" s="62"/>
      <c r="N165" s="62"/>
      <c r="O165" s="62"/>
    </row>
    <row r="166" spans="1:15" s="63" customFormat="1" ht="18" customHeight="1">
      <c r="A166" s="60"/>
      <c r="B166" s="142" t="s">
        <v>591</v>
      </c>
      <c r="C166" s="143">
        <v>20000000000</v>
      </c>
      <c r="D166" s="143">
        <v>147230997</v>
      </c>
      <c r="E166" s="143"/>
      <c r="F166" s="143">
        <v>63223650</v>
      </c>
      <c r="G166" s="143">
        <v>3292838662</v>
      </c>
      <c r="H166" s="143">
        <f>SUM(C166:G166)</f>
        <v>23503293309</v>
      </c>
      <c r="I166" s="62"/>
      <c r="J166" s="62"/>
      <c r="K166" s="62"/>
      <c r="L166" s="62"/>
      <c r="M166" s="62"/>
      <c r="N166" s="62"/>
      <c r="O166" s="62"/>
    </row>
    <row r="167" spans="1:15" s="71" customFormat="1" ht="18" customHeight="1">
      <c r="A167" s="55"/>
      <c r="B167" s="47" t="s">
        <v>478</v>
      </c>
      <c r="C167" s="144"/>
      <c r="D167" s="144"/>
      <c r="E167" s="144"/>
      <c r="F167" s="145"/>
      <c r="G167" s="145"/>
      <c r="H167" s="145">
        <f aca="true" t="shared" si="0" ref="H167:H172">SUM(C167:G167)</f>
        <v>0</v>
      </c>
      <c r="I167" s="70"/>
      <c r="J167" s="70"/>
      <c r="K167" s="70"/>
      <c r="L167" s="70"/>
      <c r="M167" s="70"/>
      <c r="N167" s="70"/>
      <c r="O167" s="70"/>
    </row>
    <row r="168" spans="1:15" s="71" customFormat="1" ht="24" customHeight="1">
      <c r="A168" s="55"/>
      <c r="B168" s="47" t="s">
        <v>479</v>
      </c>
      <c r="C168" s="144"/>
      <c r="D168" s="144"/>
      <c r="E168" s="144"/>
      <c r="F168" s="144"/>
      <c r="G168" s="145"/>
      <c r="H168" s="145">
        <f t="shared" si="0"/>
        <v>0</v>
      </c>
      <c r="I168" s="70"/>
      <c r="J168" s="70"/>
      <c r="K168" s="70"/>
      <c r="L168" s="70"/>
      <c r="M168" s="70"/>
      <c r="N168" s="70"/>
      <c r="O168" s="70"/>
    </row>
    <row r="169" spans="1:15" s="71" customFormat="1" ht="18" customHeight="1">
      <c r="A169" s="55"/>
      <c r="B169" s="47" t="s">
        <v>480</v>
      </c>
      <c r="C169" s="144"/>
      <c r="D169" s="144"/>
      <c r="E169" s="144"/>
      <c r="F169" s="145"/>
      <c r="G169" s="145">
        <v>791723985</v>
      </c>
      <c r="H169" s="145">
        <f t="shared" si="0"/>
        <v>791723985</v>
      </c>
      <c r="I169" s="70"/>
      <c r="J169" s="70"/>
      <c r="K169" s="70"/>
      <c r="L169" s="70"/>
      <c r="M169" s="70"/>
      <c r="N169" s="70"/>
      <c r="O169" s="70"/>
    </row>
    <row r="170" spans="1:15" s="71" customFormat="1" ht="18" customHeight="1">
      <c r="A170" s="55"/>
      <c r="B170" s="47" t="s">
        <v>485</v>
      </c>
      <c r="C170" s="144"/>
      <c r="D170" s="144"/>
      <c r="E170" s="144"/>
      <c r="F170" s="145"/>
      <c r="G170" s="145">
        <v>-2392000685</v>
      </c>
      <c r="H170" s="145">
        <f t="shared" si="0"/>
        <v>-2392000685</v>
      </c>
      <c r="I170" s="70"/>
      <c r="J170" s="70"/>
      <c r="K170" s="70"/>
      <c r="L170" s="70"/>
      <c r="M170" s="70"/>
      <c r="N170" s="70"/>
      <c r="O170" s="70"/>
    </row>
    <row r="171" spans="1:15" s="71" customFormat="1" ht="29.25" customHeight="1">
      <c r="A171" s="55"/>
      <c r="B171" s="47" t="s">
        <v>593</v>
      </c>
      <c r="C171" s="144"/>
      <c r="D171" s="144">
        <v>450837977</v>
      </c>
      <c r="E171" s="144">
        <v>200000000</v>
      </c>
      <c r="F171" s="144"/>
      <c r="G171" s="145">
        <v>-900837977</v>
      </c>
      <c r="H171" s="145">
        <f t="shared" si="0"/>
        <v>-250000000</v>
      </c>
      <c r="I171" s="70"/>
      <c r="J171" s="70"/>
      <c r="K171" s="70"/>
      <c r="L171" s="70"/>
      <c r="M171" s="70"/>
      <c r="N171" s="70"/>
      <c r="O171" s="70"/>
    </row>
    <row r="172" spans="1:15" s="71" customFormat="1" ht="26.25" customHeight="1">
      <c r="A172" s="55"/>
      <c r="B172" s="47" t="s">
        <v>482</v>
      </c>
      <c r="C172" s="144"/>
      <c r="D172" s="144"/>
      <c r="E172" s="144"/>
      <c r="F172" s="144"/>
      <c r="G172" s="145"/>
      <c r="H172" s="145">
        <f t="shared" si="0"/>
        <v>0</v>
      </c>
      <c r="I172" s="70"/>
      <c r="J172" s="70"/>
      <c r="K172" s="70"/>
      <c r="L172" s="70"/>
      <c r="M172" s="70"/>
      <c r="N172" s="70"/>
      <c r="O172" s="70"/>
    </row>
    <row r="173" spans="1:15" s="71" customFormat="1" ht="30">
      <c r="A173" s="55"/>
      <c r="B173" s="47" t="s">
        <v>483</v>
      </c>
      <c r="C173" s="144"/>
      <c r="D173" s="144"/>
      <c r="E173" s="144"/>
      <c r="F173" s="145"/>
      <c r="G173" s="145"/>
      <c r="H173" s="145">
        <f>SUM(C173:F173)</f>
        <v>0</v>
      </c>
      <c r="I173" s="70"/>
      <c r="J173" s="70"/>
      <c r="K173" s="70"/>
      <c r="L173" s="70"/>
      <c r="M173" s="70"/>
      <c r="N173" s="70"/>
      <c r="O173" s="70"/>
    </row>
    <row r="174" spans="1:15" s="71" customFormat="1" ht="18" customHeight="1">
      <c r="A174" s="55"/>
      <c r="B174" s="230" t="s">
        <v>592</v>
      </c>
      <c r="C174" s="231">
        <f aca="true" t="shared" si="1" ref="C174:H174">SUM(C166:C173)</f>
        <v>20000000000</v>
      </c>
      <c r="D174" s="231">
        <f t="shared" si="1"/>
        <v>598068974</v>
      </c>
      <c r="E174" s="231">
        <f t="shared" si="1"/>
        <v>200000000</v>
      </c>
      <c r="F174" s="231">
        <f t="shared" si="1"/>
        <v>63223650</v>
      </c>
      <c r="G174" s="231">
        <f t="shared" si="1"/>
        <v>791723985</v>
      </c>
      <c r="H174" s="231">
        <f t="shared" si="1"/>
        <v>21653016609</v>
      </c>
      <c r="I174" s="70"/>
      <c r="J174" s="70"/>
      <c r="K174" s="70"/>
      <c r="L174" s="70"/>
      <c r="M174" s="70"/>
      <c r="N174" s="70"/>
      <c r="O174" s="70"/>
    </row>
    <row r="175" spans="1:15" s="71" customFormat="1" ht="18" customHeight="1">
      <c r="A175" s="55"/>
      <c r="B175" s="224" t="s">
        <v>478</v>
      </c>
      <c r="C175" s="227"/>
      <c r="D175" s="227"/>
      <c r="E175" s="227"/>
      <c r="F175" s="232"/>
      <c r="G175" s="232"/>
      <c r="H175" s="232">
        <f aca="true" t="shared" si="2" ref="H175:H181">SUM(C175:G175)</f>
        <v>0</v>
      </c>
      <c r="I175" s="70"/>
      <c r="J175" s="70"/>
      <c r="K175" s="70"/>
      <c r="L175" s="70"/>
      <c r="M175" s="70"/>
      <c r="N175" s="70"/>
      <c r="O175" s="70"/>
    </row>
    <row r="176" spans="1:15" s="71" customFormat="1" ht="27" customHeight="1">
      <c r="A176" s="55"/>
      <c r="B176" s="223" t="s">
        <v>479</v>
      </c>
      <c r="C176" s="228"/>
      <c r="D176" s="228"/>
      <c r="E176" s="228"/>
      <c r="F176" s="233">
        <v>39586199</v>
      </c>
      <c r="G176" s="233">
        <f>-F176</f>
        <v>-39586199</v>
      </c>
      <c r="H176" s="233">
        <f t="shared" si="2"/>
        <v>0</v>
      </c>
      <c r="I176" s="70"/>
      <c r="J176" s="70"/>
      <c r="K176" s="70"/>
      <c r="L176" s="70"/>
      <c r="M176" s="70"/>
      <c r="N176" s="70"/>
      <c r="O176" s="70"/>
    </row>
    <row r="177" spans="1:15" s="71" customFormat="1" ht="18" customHeight="1">
      <c r="A177" s="55"/>
      <c r="B177" s="223" t="s">
        <v>484</v>
      </c>
      <c r="C177" s="228"/>
      <c r="D177" s="228"/>
      <c r="E177" s="228"/>
      <c r="F177" s="233"/>
      <c r="G177" s="233">
        <f>'DN - BÁO CÁO KẾT QUẢ KINH DOANH'!F27</f>
        <v>-5287106</v>
      </c>
      <c r="H177" s="233">
        <f t="shared" si="2"/>
        <v>-5287106</v>
      </c>
      <c r="I177" s="70"/>
      <c r="J177" s="70"/>
      <c r="K177" s="70"/>
      <c r="L177" s="70"/>
      <c r="M177" s="70"/>
      <c r="N177" s="70"/>
      <c r="O177" s="70"/>
    </row>
    <row r="178" spans="1:15" s="71" customFormat="1" ht="18" customHeight="1">
      <c r="A178" s="55"/>
      <c r="B178" s="223" t="s">
        <v>485</v>
      </c>
      <c r="C178" s="228"/>
      <c r="D178" s="228"/>
      <c r="E178" s="228"/>
      <c r="F178" s="233"/>
      <c r="G178" s="233"/>
      <c r="H178" s="233">
        <f t="shared" si="2"/>
        <v>0</v>
      </c>
      <c r="I178" s="70"/>
      <c r="J178" s="70"/>
      <c r="K178" s="70"/>
      <c r="L178" s="70"/>
      <c r="M178" s="70"/>
      <c r="N178" s="70"/>
      <c r="O178" s="70"/>
    </row>
    <row r="179" spans="1:15" s="71" customFormat="1" ht="30">
      <c r="A179" s="55"/>
      <c r="B179" s="223" t="s">
        <v>481</v>
      </c>
      <c r="C179" s="228"/>
      <c r="D179" s="228"/>
      <c r="E179" s="228"/>
      <c r="F179" s="233"/>
      <c r="G179" s="233">
        <v>-23751720</v>
      </c>
      <c r="H179" s="233">
        <f t="shared" si="2"/>
        <v>-23751720</v>
      </c>
      <c r="I179" s="70"/>
      <c r="J179" s="70"/>
      <c r="K179" s="70"/>
      <c r="L179" s="70"/>
      <c r="M179" s="70"/>
      <c r="N179" s="70"/>
      <c r="O179" s="70"/>
    </row>
    <row r="180" spans="1:15" s="71" customFormat="1" ht="24" customHeight="1">
      <c r="A180" s="55"/>
      <c r="B180" s="223" t="s">
        <v>482</v>
      </c>
      <c r="C180" s="228"/>
      <c r="D180" s="228"/>
      <c r="E180" s="228"/>
      <c r="F180" s="233"/>
      <c r="G180" s="233"/>
      <c r="H180" s="233">
        <f t="shared" si="2"/>
        <v>0</v>
      </c>
      <c r="I180" s="70"/>
      <c r="J180" s="70"/>
      <c r="K180" s="70"/>
      <c r="L180" s="70"/>
      <c r="M180" s="70"/>
      <c r="N180" s="70"/>
      <c r="O180" s="70"/>
    </row>
    <row r="181" spans="1:15" s="71" customFormat="1" ht="18" customHeight="1">
      <c r="A181" s="55"/>
      <c r="B181" s="225" t="s">
        <v>486</v>
      </c>
      <c r="C181" s="229"/>
      <c r="D181" s="229"/>
      <c r="E181" s="229"/>
      <c r="F181" s="234"/>
      <c r="G181" s="234"/>
      <c r="H181" s="234">
        <f t="shared" si="2"/>
        <v>0</v>
      </c>
      <c r="I181" s="70"/>
      <c r="J181" s="70"/>
      <c r="K181" s="70"/>
      <c r="L181" s="70"/>
      <c r="M181" s="70"/>
      <c r="N181" s="70"/>
      <c r="O181" s="70"/>
    </row>
    <row r="182" spans="1:15" s="71" customFormat="1" ht="18" customHeight="1">
      <c r="A182" s="55"/>
      <c r="B182" s="230" t="s">
        <v>617</v>
      </c>
      <c r="C182" s="231">
        <f aca="true" t="shared" si="3" ref="C182:H182">SUM(C174:C181)</f>
        <v>20000000000</v>
      </c>
      <c r="D182" s="231">
        <f t="shared" si="3"/>
        <v>598068974</v>
      </c>
      <c r="E182" s="231">
        <f t="shared" si="3"/>
        <v>200000000</v>
      </c>
      <c r="F182" s="231">
        <f t="shared" si="3"/>
        <v>102809849</v>
      </c>
      <c r="G182" s="231">
        <f t="shared" si="3"/>
        <v>723098960</v>
      </c>
      <c r="H182" s="231">
        <f t="shared" si="3"/>
        <v>21623977783</v>
      </c>
      <c r="I182" s="70"/>
      <c r="J182" s="70"/>
      <c r="K182" s="70"/>
      <c r="L182" s="70"/>
      <c r="M182" s="70"/>
      <c r="N182" s="70"/>
      <c r="O182" s="70"/>
    </row>
    <row r="183" ht="4.5" customHeight="1"/>
    <row r="184" spans="1:7" ht="18" customHeight="1">
      <c r="A184" s="39" t="s">
        <v>487</v>
      </c>
      <c r="B184" s="270" t="s">
        <v>488</v>
      </c>
      <c r="C184" s="270"/>
      <c r="D184" s="270"/>
      <c r="E184" s="270"/>
      <c r="F184" s="59">
        <f>F76</f>
        <v>41182</v>
      </c>
      <c r="G184" s="59">
        <f>$G$76</f>
        <v>40908</v>
      </c>
    </row>
    <row r="185" spans="2:7" ht="17.25" customHeight="1">
      <c r="B185" s="266" t="s">
        <v>489</v>
      </c>
      <c r="C185" s="266"/>
      <c r="D185" s="266"/>
      <c r="E185" s="266"/>
      <c r="F185" s="146"/>
      <c r="G185" s="146"/>
    </row>
    <row r="186" spans="2:7" ht="17.25" customHeight="1">
      <c r="B186" s="47" t="s">
        <v>490</v>
      </c>
      <c r="C186" s="47"/>
      <c r="D186" s="47"/>
      <c r="E186" s="47"/>
      <c r="F186" s="146"/>
      <c r="G186" s="146"/>
    </row>
    <row r="187" spans="2:7" ht="17.25" customHeight="1">
      <c r="B187" s="266" t="s">
        <v>491</v>
      </c>
      <c r="C187" s="266"/>
      <c r="D187" s="266"/>
      <c r="E187" s="266"/>
      <c r="F187" s="33">
        <v>2400000000</v>
      </c>
      <c r="G187" s="33">
        <v>2400000000</v>
      </c>
    </row>
    <row r="188" spans="2:7" ht="17.25" customHeight="1">
      <c r="B188" s="47" t="s">
        <v>492</v>
      </c>
      <c r="C188" s="47"/>
      <c r="D188" s="47"/>
      <c r="E188" s="47"/>
      <c r="F188" s="33">
        <v>120000000</v>
      </c>
      <c r="G188" s="33">
        <v>120000000</v>
      </c>
    </row>
    <row r="189" spans="2:7" ht="17.25" customHeight="1">
      <c r="B189" s="47" t="s">
        <v>493</v>
      </c>
      <c r="C189" s="47"/>
      <c r="D189" s="47"/>
      <c r="E189" s="47"/>
      <c r="F189" s="33">
        <v>900000000</v>
      </c>
      <c r="G189" s="33">
        <v>900000000</v>
      </c>
    </row>
    <row r="190" spans="2:5" ht="17.25" customHeight="1">
      <c r="B190" s="266" t="s">
        <v>494</v>
      </c>
      <c r="C190" s="266"/>
      <c r="D190" s="266"/>
      <c r="E190" s="47"/>
    </row>
    <row r="191" spans="2:7" ht="17.25" customHeight="1">
      <c r="B191" s="47" t="s">
        <v>495</v>
      </c>
      <c r="C191" s="47"/>
      <c r="D191" s="47"/>
      <c r="E191" s="47"/>
      <c r="F191" s="33">
        <v>1068000000</v>
      </c>
      <c r="G191" s="33">
        <v>1068000000</v>
      </c>
    </row>
    <row r="192" spans="2:7" ht="17.25" customHeight="1">
      <c r="B192" s="266" t="s">
        <v>496</v>
      </c>
      <c r="C192" s="266"/>
      <c r="D192" s="47"/>
      <c r="E192" s="47"/>
      <c r="F192" s="33">
        <v>150000000</v>
      </c>
      <c r="G192" s="33">
        <v>150000000</v>
      </c>
    </row>
    <row r="193" spans="2:7" ht="17.25" customHeight="1">
      <c r="B193" s="47" t="s">
        <v>497</v>
      </c>
      <c r="C193" s="47"/>
      <c r="D193" s="47"/>
      <c r="E193" s="47"/>
      <c r="F193" s="33">
        <v>150000000</v>
      </c>
      <c r="G193" s="33">
        <v>150000000</v>
      </c>
    </row>
    <row r="194" spans="2:7" ht="17.25" customHeight="1">
      <c r="B194" s="47" t="s">
        <v>498</v>
      </c>
      <c r="C194" s="47"/>
      <c r="D194" s="47"/>
      <c r="E194" s="47"/>
      <c r="F194" s="33">
        <v>258000000</v>
      </c>
      <c r="G194" s="33">
        <v>258000000</v>
      </c>
    </row>
    <row r="195" spans="2:7" ht="17.25" customHeight="1">
      <c r="B195" s="47" t="s">
        <v>499</v>
      </c>
      <c r="C195" s="47"/>
      <c r="D195" s="47"/>
      <c r="E195" s="47"/>
      <c r="F195" s="33">
        <v>150000000</v>
      </c>
      <c r="G195" s="33">
        <v>150000000</v>
      </c>
    </row>
    <row r="196" spans="2:5" ht="17.25" customHeight="1">
      <c r="B196" s="40" t="s">
        <v>500</v>
      </c>
      <c r="C196" s="40"/>
      <c r="D196" s="40"/>
      <c r="E196" s="40"/>
    </row>
    <row r="197" spans="2:7" ht="17.25" customHeight="1">
      <c r="B197" s="40" t="s">
        <v>501</v>
      </c>
      <c r="C197" s="40"/>
      <c r="D197" s="40"/>
      <c r="E197" s="40"/>
      <c r="F197" s="33">
        <v>2000000000</v>
      </c>
      <c r="G197" s="33">
        <v>2000000000</v>
      </c>
    </row>
    <row r="198" spans="2:7" ht="17.25" customHeight="1">
      <c r="B198" s="40" t="s">
        <v>502</v>
      </c>
      <c r="C198" s="40"/>
      <c r="D198" s="40"/>
      <c r="E198" s="40"/>
      <c r="F198" s="33">
        <v>1320000000</v>
      </c>
      <c r="G198" s="33">
        <v>1320000000</v>
      </c>
    </row>
    <row r="199" spans="2:7" ht="17.25" customHeight="1">
      <c r="B199" s="40" t="s">
        <v>503</v>
      </c>
      <c r="C199" s="40"/>
      <c r="D199" s="40"/>
      <c r="E199" s="40"/>
      <c r="F199" s="33">
        <v>900000000</v>
      </c>
      <c r="G199" s="33">
        <v>900000000</v>
      </c>
    </row>
    <row r="200" spans="2:7" ht="17.25" customHeight="1">
      <c r="B200" s="40" t="s">
        <v>504</v>
      </c>
      <c r="C200" s="40"/>
      <c r="D200" s="40"/>
      <c r="E200" s="40"/>
      <c r="F200" s="33">
        <v>800000000</v>
      </c>
      <c r="G200" s="33">
        <v>800000000</v>
      </c>
    </row>
    <row r="201" spans="2:7" ht="17.25" customHeight="1">
      <c r="B201" s="40" t="s">
        <v>505</v>
      </c>
      <c r="C201" s="40"/>
      <c r="D201" s="40"/>
      <c r="E201" s="40"/>
      <c r="F201" s="33">
        <v>700000000</v>
      </c>
      <c r="G201" s="33">
        <v>700000000</v>
      </c>
    </row>
    <row r="202" spans="2:7" ht="17.25" customHeight="1">
      <c r="B202" s="40" t="s">
        <v>506</v>
      </c>
      <c r="C202" s="40"/>
      <c r="D202" s="40"/>
      <c r="E202" s="40"/>
      <c r="F202" s="33">
        <v>9084000000</v>
      </c>
      <c r="G202" s="33">
        <v>9084000000</v>
      </c>
    </row>
    <row r="203" spans="1:15" s="63" customFormat="1" ht="15" customHeight="1" thickBot="1">
      <c r="A203" s="60"/>
      <c r="B203" s="264" t="s">
        <v>413</v>
      </c>
      <c r="C203" s="264"/>
      <c r="D203" s="264"/>
      <c r="E203" s="264"/>
      <c r="F203" s="147">
        <f>SUM(F187:F202)</f>
        <v>20000000000</v>
      </c>
      <c r="G203" s="147">
        <f>SUM(G187:G202)</f>
        <v>20000000000</v>
      </c>
      <c r="H203" s="62"/>
      <c r="I203" s="62"/>
      <c r="J203" s="62"/>
      <c r="K203" s="62"/>
      <c r="L203" s="62"/>
      <c r="M203" s="62"/>
      <c r="N203" s="62"/>
      <c r="O203" s="62"/>
    </row>
    <row r="204" spans="1:7" ht="15.75" thickTop="1">
      <c r="A204" s="39" t="s">
        <v>507</v>
      </c>
      <c r="B204" s="270" t="s">
        <v>508</v>
      </c>
      <c r="C204" s="270"/>
      <c r="D204" s="270"/>
      <c r="E204" s="270"/>
      <c r="F204" s="270"/>
      <c r="G204" s="270"/>
    </row>
    <row r="205" spans="2:7" ht="18" customHeight="1">
      <c r="B205" s="266" t="s">
        <v>509</v>
      </c>
      <c r="C205" s="266"/>
      <c r="D205" s="266"/>
      <c r="E205" s="266"/>
      <c r="F205" s="59"/>
      <c r="G205" s="148"/>
    </row>
    <row r="206" spans="2:7" ht="18" customHeight="1">
      <c r="B206" s="266" t="s">
        <v>510</v>
      </c>
      <c r="C206" s="266"/>
      <c r="D206" s="266"/>
      <c r="E206" s="266"/>
      <c r="F206" s="149">
        <f>G209</f>
        <v>20000000000</v>
      </c>
      <c r="G206" s="149">
        <v>20000000000</v>
      </c>
    </row>
    <row r="207" spans="2:7" ht="18" customHeight="1">
      <c r="B207" s="266" t="s">
        <v>511</v>
      </c>
      <c r="C207" s="266"/>
      <c r="D207" s="266"/>
      <c r="E207" s="266"/>
      <c r="F207" s="149"/>
      <c r="G207" s="149"/>
    </row>
    <row r="208" spans="2:7" ht="18" customHeight="1">
      <c r="B208" s="266" t="s">
        <v>512</v>
      </c>
      <c r="C208" s="266"/>
      <c r="D208" s="266"/>
      <c r="E208" s="266"/>
      <c r="F208" s="149"/>
      <c r="G208" s="149"/>
    </row>
    <row r="209" spans="2:7" ht="18" customHeight="1">
      <c r="B209" s="266" t="s">
        <v>513</v>
      </c>
      <c r="C209" s="266"/>
      <c r="D209" s="266"/>
      <c r="E209" s="266"/>
      <c r="F209" s="149">
        <f>+F206+F207-F208</f>
        <v>20000000000</v>
      </c>
      <c r="G209" s="149">
        <v>20000000000</v>
      </c>
    </row>
    <row r="210" spans="2:7" ht="18" customHeight="1" hidden="1">
      <c r="B210" s="266" t="s">
        <v>514</v>
      </c>
      <c r="C210" s="266"/>
      <c r="D210" s="266"/>
      <c r="E210" s="266"/>
      <c r="F210" s="149"/>
      <c r="G210" s="149"/>
    </row>
    <row r="211" spans="1:7" ht="18" customHeight="1" hidden="1">
      <c r="A211" s="39" t="s">
        <v>515</v>
      </c>
      <c r="B211" s="266" t="s">
        <v>516</v>
      </c>
      <c r="C211" s="266"/>
      <c r="D211" s="266"/>
      <c r="E211" s="266"/>
      <c r="F211" s="149"/>
      <c r="G211" s="149"/>
    </row>
    <row r="212" spans="2:7" ht="18" customHeight="1" hidden="1">
      <c r="B212" s="269" t="s">
        <v>517</v>
      </c>
      <c r="C212" s="266"/>
      <c r="D212" s="266"/>
      <c r="E212" s="266"/>
      <c r="F212" s="149"/>
      <c r="G212" s="149"/>
    </row>
    <row r="213" spans="2:7" ht="9.75" customHeight="1">
      <c r="B213" s="35"/>
      <c r="C213" s="47"/>
      <c r="D213" s="47"/>
      <c r="E213" s="47"/>
      <c r="F213" s="149"/>
      <c r="G213" s="149"/>
    </row>
    <row r="214" spans="1:7" ht="15">
      <c r="A214" s="39" t="s">
        <v>518</v>
      </c>
      <c r="B214" s="266" t="s">
        <v>519</v>
      </c>
      <c r="C214" s="266"/>
      <c r="D214" s="266"/>
      <c r="E214" s="266"/>
      <c r="F214" s="150">
        <f>F97</f>
        <v>41182</v>
      </c>
      <c r="G214" s="151" t="s">
        <v>410</v>
      </c>
    </row>
    <row r="215" spans="2:7" ht="18" customHeight="1">
      <c r="B215" s="266" t="s">
        <v>520</v>
      </c>
      <c r="C215" s="266"/>
      <c r="D215" s="266"/>
      <c r="E215" s="266"/>
      <c r="F215" s="152">
        <f>D182</f>
        <v>598068974</v>
      </c>
      <c r="G215" s="152">
        <v>598068974</v>
      </c>
    </row>
    <row r="216" spans="2:7" ht="18" customHeight="1">
      <c r="B216" s="266" t="s">
        <v>521</v>
      </c>
      <c r="C216" s="266"/>
      <c r="D216" s="47"/>
      <c r="E216" s="47"/>
      <c r="F216" s="152">
        <f>E182</f>
        <v>200000000</v>
      </c>
      <c r="G216" s="152">
        <v>200000000</v>
      </c>
    </row>
    <row r="217" spans="2:7" ht="18" customHeight="1">
      <c r="B217" s="266" t="s">
        <v>522</v>
      </c>
      <c r="C217" s="266"/>
      <c r="D217" s="266"/>
      <c r="E217" s="266"/>
      <c r="F217" s="152">
        <f>F182</f>
        <v>102809849</v>
      </c>
      <c r="G217" s="152">
        <v>63223650</v>
      </c>
    </row>
    <row r="218" spans="1:15" s="63" customFormat="1" ht="16.5" thickBot="1">
      <c r="A218" s="60"/>
      <c r="B218" s="264" t="s">
        <v>413</v>
      </c>
      <c r="C218" s="264"/>
      <c r="D218" s="264"/>
      <c r="E218" s="264"/>
      <c r="F218" s="153">
        <f>SUM(F215:F217)</f>
        <v>900878823</v>
      </c>
      <c r="G218" s="153">
        <f>SUM(G215:G217)</f>
        <v>861292624</v>
      </c>
      <c r="H218" s="62"/>
      <c r="I218" s="62"/>
      <c r="J218" s="62"/>
      <c r="K218" s="62"/>
      <c r="L218" s="62"/>
      <c r="M218" s="62"/>
      <c r="N218" s="62"/>
      <c r="O218" s="62"/>
    </row>
    <row r="219" spans="2:5" ht="9.75" customHeight="1" thickTop="1">
      <c r="B219" s="48"/>
      <c r="C219" s="48"/>
      <c r="D219" s="48"/>
      <c r="E219" s="48"/>
    </row>
    <row r="220" spans="1:7" ht="32.25" customHeight="1">
      <c r="A220" s="39" t="s">
        <v>523</v>
      </c>
      <c r="B220" s="267" t="s">
        <v>524</v>
      </c>
      <c r="C220" s="267"/>
      <c r="D220" s="267"/>
      <c r="E220" s="267"/>
      <c r="F220" s="267"/>
      <c r="G220" s="267"/>
    </row>
    <row r="221" spans="6:7" ht="6" customHeight="1">
      <c r="F221" s="40"/>
      <c r="G221" s="40"/>
    </row>
    <row r="222" spans="1:10" ht="30.75" customHeight="1">
      <c r="A222" s="39" t="s">
        <v>525</v>
      </c>
      <c r="B222" s="268" t="s">
        <v>526</v>
      </c>
      <c r="C222" s="268"/>
      <c r="D222" s="59" t="s">
        <v>613</v>
      </c>
      <c r="E222" s="148" t="s">
        <v>614</v>
      </c>
      <c r="F222" s="59" t="s">
        <v>612</v>
      </c>
      <c r="G222" s="59" t="s">
        <v>615</v>
      </c>
      <c r="J222" s="33" t="s">
        <v>527</v>
      </c>
    </row>
    <row r="223" spans="2:6" ht="15">
      <c r="B223" s="154" t="s">
        <v>528</v>
      </c>
      <c r="C223" s="154"/>
      <c r="D223" s="155"/>
      <c r="E223" s="155"/>
      <c r="F223" s="155"/>
    </row>
    <row r="224" spans="2:7" ht="15">
      <c r="B224" s="265" t="s">
        <v>529</v>
      </c>
      <c r="C224" s="265"/>
      <c r="D224" s="155">
        <v>4349980880</v>
      </c>
      <c r="E224" s="155">
        <v>5909851545</v>
      </c>
      <c r="F224" s="222">
        <v>15736529131</v>
      </c>
      <c r="G224" s="226">
        <v>14242952125</v>
      </c>
    </row>
    <row r="225" spans="2:7" ht="15">
      <c r="B225" s="265" t="s">
        <v>530</v>
      </c>
      <c r="C225" s="265"/>
      <c r="D225" s="149">
        <v>1763305000</v>
      </c>
      <c r="E225" s="149"/>
      <c r="F225" s="149">
        <v>2307185000</v>
      </c>
      <c r="G225" s="149">
        <v>2121908000</v>
      </c>
    </row>
    <row r="226" spans="2:7" ht="15">
      <c r="B226" s="265" t="s">
        <v>531</v>
      </c>
      <c r="C226" s="265"/>
      <c r="D226" s="156"/>
      <c r="E226" s="156"/>
      <c r="F226" s="149"/>
      <c r="G226" s="156">
        <v>5358636272</v>
      </c>
    </row>
    <row r="227" spans="2:7" ht="16.5" thickBot="1">
      <c r="B227" s="264" t="s">
        <v>413</v>
      </c>
      <c r="C227" s="264"/>
      <c r="D227" s="157">
        <f>SUM(D224:D226)</f>
        <v>6113285880</v>
      </c>
      <c r="E227" s="157">
        <f>SUM(E224:E226)</f>
        <v>5909851545</v>
      </c>
      <c r="F227" s="157">
        <f>SUM(F224:F226)</f>
        <v>18043714131</v>
      </c>
      <c r="G227" s="157">
        <f>SUM(G224:G226)</f>
        <v>21723496397</v>
      </c>
    </row>
    <row r="228" spans="2:7" ht="9.75" customHeight="1" thickTop="1">
      <c r="B228" s="57"/>
      <c r="C228" s="57"/>
      <c r="D228" s="158"/>
      <c r="E228" s="158"/>
      <c r="F228" s="149"/>
      <c r="G228" s="149"/>
    </row>
    <row r="229" spans="1:10" ht="33" customHeight="1">
      <c r="A229" s="39" t="s">
        <v>532</v>
      </c>
      <c r="B229" s="263" t="s">
        <v>533</v>
      </c>
      <c r="C229" s="263"/>
      <c r="D229" s="151">
        <v>91168211</v>
      </c>
      <c r="E229" s="151">
        <v>60588863</v>
      </c>
      <c r="F229" s="151">
        <v>134917115</v>
      </c>
      <c r="G229" s="151">
        <v>69286034</v>
      </c>
      <c r="J229" s="33">
        <v>134710282</v>
      </c>
    </row>
    <row r="230" spans="2:10" ht="15">
      <c r="B230" s="261" t="s">
        <v>534</v>
      </c>
      <c r="C230" s="261"/>
      <c r="D230" s="149"/>
      <c r="E230" s="149"/>
      <c r="F230" s="149"/>
      <c r="G230" s="149"/>
      <c r="J230" s="33">
        <v>134710282</v>
      </c>
    </row>
    <row r="231" spans="2:7" ht="8.25" customHeight="1">
      <c r="B231" s="57"/>
      <c r="C231" s="57"/>
      <c r="D231" s="158"/>
      <c r="E231" s="158"/>
      <c r="F231" s="149"/>
      <c r="G231" s="149"/>
    </row>
    <row r="232" spans="1:10" ht="18" customHeight="1">
      <c r="A232" s="39" t="s">
        <v>535</v>
      </c>
      <c r="B232" s="263" t="s">
        <v>536</v>
      </c>
      <c r="C232" s="263"/>
      <c r="D232" s="150" t="str">
        <f>D222</f>
        <v>Quý III/2012</v>
      </c>
      <c r="E232" s="151" t="str">
        <f>E222</f>
        <v>Quý III/2011</v>
      </c>
      <c r="F232" s="151" t="str">
        <f>F222</f>
        <v>9 th¸ng /2012</v>
      </c>
      <c r="G232" s="151" t="str">
        <f>G222</f>
        <v>9 th¸ng /2011</v>
      </c>
      <c r="J232" s="33" t="s">
        <v>527</v>
      </c>
    </row>
    <row r="233" spans="2:10" ht="15">
      <c r="B233" s="261" t="s">
        <v>537</v>
      </c>
      <c r="C233" s="261"/>
      <c r="D233" s="149">
        <v>3706924910</v>
      </c>
      <c r="E233" s="149">
        <v>4494976840</v>
      </c>
      <c r="F233" s="149">
        <v>13763568056</v>
      </c>
      <c r="G233" s="149">
        <v>11877629723</v>
      </c>
      <c r="J233" s="33">
        <v>22836241542</v>
      </c>
    </row>
    <row r="234" spans="2:10" ht="15">
      <c r="B234" s="261" t="s">
        <v>538</v>
      </c>
      <c r="C234" s="261"/>
      <c r="D234" s="149">
        <v>1257575998</v>
      </c>
      <c r="E234" s="149"/>
      <c r="F234" s="149">
        <v>1859002517</v>
      </c>
      <c r="G234" s="149">
        <v>1578621200</v>
      </c>
      <c r="J234" s="33">
        <v>6531543768</v>
      </c>
    </row>
    <row r="235" spans="2:10" ht="15">
      <c r="B235" s="261" t="s">
        <v>539</v>
      </c>
      <c r="C235" s="261"/>
      <c r="D235" s="149"/>
      <c r="E235" s="149"/>
      <c r="F235" s="149"/>
      <c r="G235" s="149">
        <v>3126580833</v>
      </c>
      <c r="J235" s="33">
        <v>3518581437</v>
      </c>
    </row>
    <row r="236" spans="2:10" ht="16.5" thickBot="1">
      <c r="B236" s="264" t="s">
        <v>413</v>
      </c>
      <c r="C236" s="264"/>
      <c r="D236" s="157">
        <f>SUM(D233:D235)</f>
        <v>4964500908</v>
      </c>
      <c r="E236" s="157">
        <f>SUM(E233:E235)</f>
        <v>4494976840</v>
      </c>
      <c r="F236" s="157">
        <f>SUM(F233:F235)</f>
        <v>15622570573</v>
      </c>
      <c r="G236" s="157">
        <f>SUM(G233:G235)</f>
        <v>16582831756</v>
      </c>
      <c r="J236" s="33">
        <v>32886366747</v>
      </c>
    </row>
    <row r="237" spans="2:5" ht="12" customHeight="1" thickTop="1">
      <c r="B237" s="57"/>
      <c r="C237" s="57"/>
      <c r="D237" s="158"/>
      <c r="E237" s="158"/>
    </row>
    <row r="238" spans="1:10" ht="15.75">
      <c r="A238" s="39" t="s">
        <v>540</v>
      </c>
      <c r="B238" s="263" t="s">
        <v>541</v>
      </c>
      <c r="C238" s="263"/>
      <c r="D238" s="151"/>
      <c r="E238" s="151"/>
      <c r="F238" s="151"/>
      <c r="G238" s="151"/>
      <c r="J238" s="33">
        <v>554061623</v>
      </c>
    </row>
    <row r="239" spans="2:10" ht="15">
      <c r="B239" s="261" t="s">
        <v>542</v>
      </c>
      <c r="C239" s="261"/>
      <c r="D239" s="149">
        <f>'DN - BÁO CÁO KẾT QUẢ KINH DOANH'!D16</f>
        <v>17247166</v>
      </c>
      <c r="E239" s="149">
        <f>'DN - BÁO CÁO KẾT QUẢ KINH DOANH'!E16</f>
        <v>58608000</v>
      </c>
      <c r="F239" s="149">
        <f>'DN - BÁO CÁO KẾT QUẢ KINH DOANH'!F16</f>
        <v>91368354</v>
      </c>
      <c r="G239" s="149">
        <f>'DN - BÁO CÁO KẾT QUẢ KINH DOANH'!G16</f>
        <v>81774000</v>
      </c>
      <c r="J239" s="33">
        <v>19550000</v>
      </c>
    </row>
    <row r="240" spans="2:5" ht="11.25" customHeight="1">
      <c r="B240" s="54"/>
      <c r="C240" s="54"/>
      <c r="D240" s="149"/>
      <c r="E240" s="149"/>
    </row>
    <row r="241" spans="1:10" ht="15.75" customHeight="1">
      <c r="A241" s="39" t="s">
        <v>543</v>
      </c>
      <c r="B241" s="263" t="s">
        <v>544</v>
      </c>
      <c r="C241" s="263"/>
      <c r="D241" s="150" t="str">
        <f>D232</f>
        <v>Quý III/2012</v>
      </c>
      <c r="E241" s="151" t="str">
        <f>E232</f>
        <v>Quý III/2011</v>
      </c>
      <c r="F241" s="151" t="str">
        <f>F232</f>
        <v>9 th¸ng /2012</v>
      </c>
      <c r="G241" s="151" t="str">
        <f>G232</f>
        <v>9 th¸ng /2011</v>
      </c>
      <c r="J241" s="33" t="s">
        <v>527</v>
      </c>
    </row>
    <row r="242" spans="2:10" ht="31.5" customHeight="1">
      <c r="B242" s="261" t="s">
        <v>545</v>
      </c>
      <c r="C242" s="261"/>
      <c r="D242" s="149">
        <f>'DN - BÁO CÁO KẾT QUẢ KINH DOANH'!D25</f>
        <v>128318253</v>
      </c>
      <c r="E242" s="149">
        <f>'DN - BÁO CÁO KẾT QUẢ KINH DOANH'!E25</f>
        <v>0</v>
      </c>
      <c r="F242" s="149">
        <f>'DN - BÁO CÁO KẾT QUẢ KINH DOANH'!F25</f>
        <v>144818547</v>
      </c>
      <c r="G242" s="149">
        <f>'DN - BÁO CÁO KẾT QUẢ KINH DOANH'!G25</f>
        <v>195262573.25</v>
      </c>
      <c r="J242" s="33">
        <v>1086059381</v>
      </c>
    </row>
    <row r="243" spans="2:7" ht="15" hidden="1">
      <c r="B243" s="261" t="s">
        <v>546</v>
      </c>
      <c r="C243" s="261"/>
      <c r="D243" s="149"/>
      <c r="E243" s="149"/>
      <c r="F243" s="149"/>
      <c r="G243" s="149"/>
    </row>
    <row r="244" spans="2:5" ht="56.25" customHeight="1">
      <c r="B244" s="261" t="s">
        <v>547</v>
      </c>
      <c r="C244" s="261"/>
      <c r="D244" s="149"/>
      <c r="E244" s="149"/>
    </row>
    <row r="245" spans="2:10" ht="30" customHeight="1">
      <c r="B245" s="261" t="s">
        <v>548</v>
      </c>
      <c r="C245" s="261"/>
      <c r="D245" s="149">
        <f>SUM(D242:D244)</f>
        <v>128318253</v>
      </c>
      <c r="E245" s="149">
        <f>SUM(E242:E244)</f>
        <v>0</v>
      </c>
      <c r="F245" s="149">
        <f>SUM(F242:F244)</f>
        <v>144818547</v>
      </c>
      <c r="G245" s="149">
        <f>SUM(G242:G244)</f>
        <v>195262573.25</v>
      </c>
      <c r="J245" s="33">
        <v>1086059381</v>
      </c>
    </row>
    <row r="246" spans="2:5" ht="7.5" customHeight="1">
      <c r="B246" s="56"/>
      <c r="C246" s="56"/>
      <c r="D246" s="159"/>
      <c r="E246" s="159"/>
    </row>
    <row r="247" spans="1:7" ht="15.75">
      <c r="A247" s="39" t="s">
        <v>549</v>
      </c>
      <c r="B247" s="262" t="s">
        <v>550</v>
      </c>
      <c r="C247" s="262"/>
      <c r="D247" s="262"/>
      <c r="E247" s="262"/>
      <c r="F247" s="262"/>
      <c r="G247" s="262"/>
    </row>
    <row r="248" spans="6:7" ht="15">
      <c r="F248" s="84" t="s">
        <v>587</v>
      </c>
      <c r="G248" s="203"/>
    </row>
    <row r="249" spans="2:7" ht="15.75" customHeight="1">
      <c r="B249" s="258" t="s">
        <v>551</v>
      </c>
      <c r="C249" s="258"/>
      <c r="D249" s="126"/>
      <c r="E249" s="126"/>
      <c r="F249" s="68" t="s">
        <v>552</v>
      </c>
      <c r="G249" s="62"/>
    </row>
    <row r="253" spans="2:7" ht="15">
      <c r="B253" s="255" t="s">
        <v>296</v>
      </c>
      <c r="C253" s="255"/>
      <c r="F253" s="26" t="s">
        <v>297</v>
      </c>
      <c r="G253" s="30"/>
    </row>
    <row r="254" spans="2:7" ht="15">
      <c r="B254" s="259" t="s">
        <v>303</v>
      </c>
      <c r="C254" s="259"/>
      <c r="F254" s="28" t="s">
        <v>586</v>
      </c>
      <c r="G254" s="22"/>
    </row>
  </sheetData>
  <sheetProtection/>
  <mergeCells count="154">
    <mergeCell ref="C11:G11"/>
    <mergeCell ref="B12:G12"/>
    <mergeCell ref="B13:G13"/>
    <mergeCell ref="B14:G14"/>
    <mergeCell ref="A6:G6"/>
    <mergeCell ref="A7:G7"/>
    <mergeCell ref="B9:G9"/>
    <mergeCell ref="C10:E10"/>
    <mergeCell ref="B19:G19"/>
    <mergeCell ref="B20:G20"/>
    <mergeCell ref="B21:G21"/>
    <mergeCell ref="B23:G23"/>
    <mergeCell ref="B15:G15"/>
    <mergeCell ref="B16:G16"/>
    <mergeCell ref="B17:G17"/>
    <mergeCell ref="B18:G18"/>
    <mergeCell ref="B29:G29"/>
    <mergeCell ref="B30:G30"/>
    <mergeCell ref="B31:G31"/>
    <mergeCell ref="B32:G32"/>
    <mergeCell ref="B24:G24"/>
    <mergeCell ref="B25:G25"/>
    <mergeCell ref="B26:G26"/>
    <mergeCell ref="B28:G28"/>
    <mergeCell ref="B38:G38"/>
    <mergeCell ref="B39:G39"/>
    <mergeCell ref="B40:G40"/>
    <mergeCell ref="B41:G41"/>
    <mergeCell ref="B33:G33"/>
    <mergeCell ref="B34:G34"/>
    <mergeCell ref="B36:G36"/>
    <mergeCell ref="B37:G37"/>
    <mergeCell ref="B46:G46"/>
    <mergeCell ref="B47:G47"/>
    <mergeCell ref="B48:G48"/>
    <mergeCell ref="B49:G49"/>
    <mergeCell ref="B42:G42"/>
    <mergeCell ref="B43:G43"/>
    <mergeCell ref="B44:G44"/>
    <mergeCell ref="B45:G45"/>
    <mergeCell ref="B56:G56"/>
    <mergeCell ref="B57:G57"/>
    <mergeCell ref="B58:G58"/>
    <mergeCell ref="B59:G59"/>
    <mergeCell ref="B50:G50"/>
    <mergeCell ref="B51:G51"/>
    <mergeCell ref="B52:G52"/>
    <mergeCell ref="B55:G55"/>
    <mergeCell ref="B64:G64"/>
    <mergeCell ref="B65:G65"/>
    <mergeCell ref="B66:G66"/>
    <mergeCell ref="B67:G67"/>
    <mergeCell ref="B60:G60"/>
    <mergeCell ref="B61:G61"/>
    <mergeCell ref="B62:G62"/>
    <mergeCell ref="B63:G63"/>
    <mergeCell ref="B73:G73"/>
    <mergeCell ref="B78:E78"/>
    <mergeCell ref="B80:E80"/>
    <mergeCell ref="B82:E82"/>
    <mergeCell ref="B68:G68"/>
    <mergeCell ref="B69:G69"/>
    <mergeCell ref="B70:G70"/>
    <mergeCell ref="B71:G71"/>
    <mergeCell ref="B89:E89"/>
    <mergeCell ref="B96:E96"/>
    <mergeCell ref="B97:E97"/>
    <mergeCell ref="B98:E98"/>
    <mergeCell ref="B90:E90"/>
    <mergeCell ref="B83:E83"/>
    <mergeCell ref="B85:E85"/>
    <mergeCell ref="B86:E86"/>
    <mergeCell ref="B88:E88"/>
    <mergeCell ref="B106:E106"/>
    <mergeCell ref="B107:E107"/>
    <mergeCell ref="B109:G109"/>
    <mergeCell ref="B114:G114"/>
    <mergeCell ref="B102:E102"/>
    <mergeCell ref="B103:C103"/>
    <mergeCell ref="B104:C104"/>
    <mergeCell ref="B105:C105"/>
    <mergeCell ref="B136:C136"/>
    <mergeCell ref="B139:E139"/>
    <mergeCell ref="B140:E140"/>
    <mergeCell ref="B141:E141"/>
    <mergeCell ref="B119:G119"/>
    <mergeCell ref="D125:E125"/>
    <mergeCell ref="F125:G125"/>
    <mergeCell ref="B129:C129"/>
    <mergeCell ref="B147:E147"/>
    <mergeCell ref="B148:E148"/>
    <mergeCell ref="B149:E149"/>
    <mergeCell ref="B150:E150"/>
    <mergeCell ref="B142:E142"/>
    <mergeCell ref="B144:E144"/>
    <mergeCell ref="B145:E145"/>
    <mergeCell ref="B146:E146"/>
    <mergeCell ref="B156:E156"/>
    <mergeCell ref="B157:E157"/>
    <mergeCell ref="B158:E158"/>
    <mergeCell ref="B159:E159"/>
    <mergeCell ref="B151:E151"/>
    <mergeCell ref="B153:E153"/>
    <mergeCell ref="B154:E154"/>
    <mergeCell ref="B155:E155"/>
    <mergeCell ref="B163:E163"/>
    <mergeCell ref="B164:E164"/>
    <mergeCell ref="B184:E184"/>
    <mergeCell ref="B185:E185"/>
    <mergeCell ref="B160:E160"/>
    <mergeCell ref="B161:E161"/>
    <mergeCell ref="B204:G204"/>
    <mergeCell ref="B205:E205"/>
    <mergeCell ref="B206:E206"/>
    <mergeCell ref="B207:E207"/>
    <mergeCell ref="B187:E187"/>
    <mergeCell ref="B190:D190"/>
    <mergeCell ref="B192:C192"/>
    <mergeCell ref="B203:E203"/>
    <mergeCell ref="B212:E212"/>
    <mergeCell ref="B214:E214"/>
    <mergeCell ref="B215:E215"/>
    <mergeCell ref="B216:C216"/>
    <mergeCell ref="B208:E208"/>
    <mergeCell ref="B209:E209"/>
    <mergeCell ref="B210:E210"/>
    <mergeCell ref="B211:E211"/>
    <mergeCell ref="B224:C224"/>
    <mergeCell ref="B225:C225"/>
    <mergeCell ref="B226:C226"/>
    <mergeCell ref="B227:C227"/>
    <mergeCell ref="B217:E217"/>
    <mergeCell ref="B218:E218"/>
    <mergeCell ref="B220:G220"/>
    <mergeCell ref="B222:C222"/>
    <mergeCell ref="B243:C243"/>
    <mergeCell ref="B234:C234"/>
    <mergeCell ref="B235:C235"/>
    <mergeCell ref="B236:C236"/>
    <mergeCell ref="B238:C238"/>
    <mergeCell ref="B229:C229"/>
    <mergeCell ref="B230:C230"/>
    <mergeCell ref="B232:C232"/>
    <mergeCell ref="B233:C233"/>
    <mergeCell ref="B249:C249"/>
    <mergeCell ref="B253:C253"/>
    <mergeCell ref="B254:C254"/>
    <mergeCell ref="A2:D2"/>
    <mergeCell ref="B244:C244"/>
    <mergeCell ref="B245:C245"/>
    <mergeCell ref="B247:G247"/>
    <mergeCell ref="B239:C239"/>
    <mergeCell ref="B241:C241"/>
    <mergeCell ref="B242:C242"/>
  </mergeCells>
  <printOptions/>
  <pageMargins left="0.36" right="0.24" top="0.34" bottom="0.24" header="0.31" footer="0.18"/>
  <pageSetup horizontalDpi="600" verticalDpi="600" orientation="portrait" paperSize="9" r:id="rId2"/>
  <rowBreaks count="2" manualBreakCount="2">
    <brk id="161" max="255" man="1"/>
    <brk id="20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E18" sqref="E18"/>
    </sheetView>
  </sheetViews>
  <sheetFormatPr defaultColWidth="9.140625" defaultRowHeight="12"/>
  <cols>
    <col min="1" max="1" width="4.28125" style="39" customWidth="1"/>
    <col min="2" max="2" width="22.00390625" style="41" customWidth="1"/>
    <col min="3" max="3" width="12.8515625" style="41" customWidth="1"/>
    <col min="4" max="4" width="12.7109375" style="41" customWidth="1"/>
    <col min="5" max="5" width="12.28125" style="41" customWidth="1"/>
    <col min="6" max="6" width="10.7109375" style="41" customWidth="1"/>
    <col min="7" max="7" width="13.28125" style="33" customWidth="1"/>
    <col min="8" max="8" width="13.7109375" style="33" customWidth="1"/>
    <col min="9" max="9" width="15.7109375" style="33" bestFit="1" customWidth="1"/>
    <col min="10" max="10" width="18.8515625" style="33" bestFit="1" customWidth="1"/>
    <col min="11" max="11" width="17.28125" style="33" hidden="1" customWidth="1"/>
    <col min="12" max="16" width="9.140625" style="33" customWidth="1"/>
    <col min="17" max="16384" width="9.140625" style="40" customWidth="1"/>
  </cols>
  <sheetData>
    <row r="1" spans="1:10" ht="15">
      <c r="A1" s="163"/>
      <c r="B1" s="85"/>
      <c r="C1" s="85"/>
      <c r="D1" s="85"/>
      <c r="E1" s="85"/>
      <c r="F1" s="85"/>
      <c r="G1" s="162"/>
      <c r="H1" s="162"/>
      <c r="I1" s="162"/>
      <c r="J1" s="162"/>
    </row>
    <row r="2" spans="1:6" ht="15.75">
      <c r="A2" s="39" t="s">
        <v>469</v>
      </c>
      <c r="B2" s="262" t="s">
        <v>470</v>
      </c>
      <c r="C2" s="262"/>
      <c r="D2" s="262"/>
      <c r="E2" s="262"/>
      <c r="F2" s="262"/>
    </row>
    <row r="3" spans="1:6" ht="19.5" customHeight="1">
      <c r="A3" s="39" t="s">
        <v>471</v>
      </c>
      <c r="B3" s="270" t="s">
        <v>472</v>
      </c>
      <c r="C3" s="270"/>
      <c r="D3" s="270"/>
      <c r="E3" s="270"/>
      <c r="F3" s="270"/>
    </row>
    <row r="4" spans="1:16" s="63" customFormat="1" ht="47.25">
      <c r="A4" s="60"/>
      <c r="B4" s="73" t="s">
        <v>434</v>
      </c>
      <c r="C4" s="141" t="s">
        <v>473</v>
      </c>
      <c r="D4" s="141" t="s">
        <v>474</v>
      </c>
      <c r="E4" s="141" t="s">
        <v>475</v>
      </c>
      <c r="F4" s="141" t="s">
        <v>476</v>
      </c>
      <c r="G4" s="141" t="s">
        <v>477</v>
      </c>
      <c r="H4" s="141" t="s">
        <v>421</v>
      </c>
      <c r="I4" s="62"/>
      <c r="J4" s="62"/>
      <c r="K4" s="62"/>
      <c r="L4" s="62"/>
      <c r="M4" s="62"/>
      <c r="N4" s="62"/>
      <c r="O4" s="62"/>
      <c r="P4" s="62"/>
    </row>
    <row r="5" spans="1:16" s="63" customFormat="1" ht="18" customHeight="1">
      <c r="A5" s="60"/>
      <c r="B5" s="142" t="str">
        <f>TM!B166</f>
        <v>Sè d­ 01/01/2011</v>
      </c>
      <c r="C5" s="143">
        <v>20000000000</v>
      </c>
      <c r="D5" s="143">
        <v>147230997</v>
      </c>
      <c r="E5" s="143"/>
      <c r="F5" s="143">
        <v>63223650</v>
      </c>
      <c r="G5" s="143">
        <v>3292838662</v>
      </c>
      <c r="H5" s="143">
        <v>23503293309</v>
      </c>
      <c r="I5" s="62"/>
      <c r="J5" s="62"/>
      <c r="K5" s="62"/>
      <c r="L5" s="62"/>
      <c r="M5" s="62"/>
      <c r="N5" s="62"/>
      <c r="O5" s="62"/>
      <c r="P5" s="62"/>
    </row>
    <row r="6" spans="1:16" s="71" customFormat="1" ht="18" customHeight="1">
      <c r="A6" s="55"/>
      <c r="B6" s="47" t="s">
        <v>478</v>
      </c>
      <c r="C6" s="144"/>
      <c r="D6" s="144"/>
      <c r="E6" s="144"/>
      <c r="F6" s="144"/>
      <c r="G6" s="145"/>
      <c r="H6" s="145">
        <v>0</v>
      </c>
      <c r="I6" s="70"/>
      <c r="J6" s="70"/>
      <c r="K6" s="70"/>
      <c r="L6" s="70"/>
      <c r="M6" s="70"/>
      <c r="N6" s="70"/>
      <c r="O6" s="70"/>
      <c r="P6" s="70"/>
    </row>
    <row r="7" spans="1:16" s="71" customFormat="1" ht="18" customHeight="1">
      <c r="A7" s="55"/>
      <c r="B7" s="47" t="s">
        <v>479</v>
      </c>
      <c r="C7" s="144"/>
      <c r="D7" s="144"/>
      <c r="E7" s="144"/>
      <c r="F7" s="144"/>
      <c r="G7" s="145"/>
      <c r="H7" s="145">
        <v>0</v>
      </c>
      <c r="I7" s="70"/>
      <c r="J7" s="70"/>
      <c r="K7" s="70"/>
      <c r="L7" s="70"/>
      <c r="M7" s="70"/>
      <c r="N7" s="70"/>
      <c r="O7" s="70"/>
      <c r="P7" s="70"/>
    </row>
    <row r="8" spans="1:16" s="71" customFormat="1" ht="18" customHeight="1">
      <c r="A8" s="55"/>
      <c r="B8" s="47" t="s">
        <v>480</v>
      </c>
      <c r="C8" s="144"/>
      <c r="D8" s="144"/>
      <c r="E8" s="144"/>
      <c r="F8" s="144"/>
      <c r="G8" s="145">
        <v>791723985</v>
      </c>
      <c r="H8" s="145">
        <v>791723985</v>
      </c>
      <c r="I8" s="70"/>
      <c r="J8" s="70"/>
      <c r="K8" s="70"/>
      <c r="L8" s="70"/>
      <c r="M8" s="70"/>
      <c r="N8" s="70"/>
      <c r="O8" s="70"/>
      <c r="P8" s="70"/>
    </row>
    <row r="9" spans="1:16" s="71" customFormat="1" ht="18" customHeight="1">
      <c r="A9" s="55"/>
      <c r="B9" s="47" t="s">
        <v>485</v>
      </c>
      <c r="C9" s="144"/>
      <c r="D9" s="144"/>
      <c r="E9" s="144"/>
      <c r="F9" s="144"/>
      <c r="G9" s="145">
        <v>-2392000685</v>
      </c>
      <c r="H9" s="145">
        <v>-2392000685</v>
      </c>
      <c r="I9" s="70"/>
      <c r="J9" s="70"/>
      <c r="K9" s="70"/>
      <c r="L9" s="70"/>
      <c r="M9" s="70"/>
      <c r="N9" s="70"/>
      <c r="O9" s="70"/>
      <c r="P9" s="70"/>
    </row>
    <row r="10" spans="1:16" s="71" customFormat="1" ht="15">
      <c r="A10" s="55"/>
      <c r="B10" s="47" t="s">
        <v>593</v>
      </c>
      <c r="C10" s="144"/>
      <c r="D10" s="144">
        <v>450837977</v>
      </c>
      <c r="E10" s="144">
        <v>200000000</v>
      </c>
      <c r="F10" s="144"/>
      <c r="G10" s="145">
        <v>-900837977</v>
      </c>
      <c r="H10" s="145">
        <v>-250000000</v>
      </c>
      <c r="I10" s="70"/>
      <c r="J10" s="70"/>
      <c r="K10" s="70"/>
      <c r="L10" s="70"/>
      <c r="M10" s="70"/>
      <c r="N10" s="70"/>
      <c r="O10" s="70"/>
      <c r="P10" s="70"/>
    </row>
    <row r="11" spans="1:16" s="71" customFormat="1" ht="18" customHeight="1">
      <c r="A11" s="55"/>
      <c r="B11" s="47" t="s">
        <v>482</v>
      </c>
      <c r="C11" s="144"/>
      <c r="D11" s="144"/>
      <c r="E11" s="144"/>
      <c r="F11" s="144"/>
      <c r="G11" s="145"/>
      <c r="H11" s="145">
        <v>0</v>
      </c>
      <c r="I11" s="70"/>
      <c r="J11" s="70"/>
      <c r="K11" s="70"/>
      <c r="L11" s="70"/>
      <c r="M11" s="70"/>
      <c r="N11" s="70"/>
      <c r="O11" s="70"/>
      <c r="P11" s="70"/>
    </row>
    <row r="12" spans="1:16" s="71" customFormat="1" ht="30">
      <c r="A12" s="55"/>
      <c r="B12" s="47" t="s">
        <v>483</v>
      </c>
      <c r="C12" s="144"/>
      <c r="D12" s="144"/>
      <c r="E12" s="144"/>
      <c r="F12" s="144"/>
      <c r="G12" s="145"/>
      <c r="H12" s="145">
        <v>0</v>
      </c>
      <c r="I12" s="70"/>
      <c r="J12" s="70"/>
      <c r="K12" s="70"/>
      <c r="L12" s="70"/>
      <c r="M12" s="70"/>
      <c r="N12" s="70"/>
      <c r="O12" s="70"/>
      <c r="P12" s="70"/>
    </row>
    <row r="13" spans="1:16" s="71" customFormat="1" ht="18" customHeight="1">
      <c r="A13" s="55"/>
      <c r="B13" s="230" t="str">
        <f>TM!B174</f>
        <v>Sè d­ 31/12/2011</v>
      </c>
      <c r="C13" s="231">
        <f aca="true" t="shared" si="0" ref="C13:H13">SUM(C5:C12)</f>
        <v>20000000000</v>
      </c>
      <c r="D13" s="231">
        <f t="shared" si="0"/>
        <v>598068974</v>
      </c>
      <c r="E13" s="231">
        <f t="shared" si="0"/>
        <v>200000000</v>
      </c>
      <c r="F13" s="231">
        <f t="shared" si="0"/>
        <v>63223650</v>
      </c>
      <c r="G13" s="231">
        <f t="shared" si="0"/>
        <v>791723985</v>
      </c>
      <c r="H13" s="231">
        <f t="shared" si="0"/>
        <v>21653016609</v>
      </c>
      <c r="I13" s="70"/>
      <c r="J13" s="70"/>
      <c r="K13" s="70"/>
      <c r="L13" s="70"/>
      <c r="M13" s="70"/>
      <c r="N13" s="70"/>
      <c r="O13" s="70"/>
      <c r="P13" s="70"/>
    </row>
    <row r="14" spans="1:16" s="71" customFormat="1" ht="18" customHeight="1">
      <c r="A14" s="55"/>
      <c r="B14" s="224" t="s">
        <v>478</v>
      </c>
      <c r="C14" s="227">
        <f>TM!C175</f>
        <v>0</v>
      </c>
      <c r="D14" s="227">
        <f>TM!D175</f>
        <v>0</v>
      </c>
      <c r="E14" s="227">
        <f>TM!E175</f>
        <v>0</v>
      </c>
      <c r="F14" s="227">
        <f>TM!F175</f>
        <v>0</v>
      </c>
      <c r="G14" s="227">
        <f>TM!G175</f>
        <v>0</v>
      </c>
      <c r="H14" s="227">
        <f>TM!H175</f>
        <v>0</v>
      </c>
      <c r="I14" s="70"/>
      <c r="J14" s="70"/>
      <c r="K14" s="70"/>
      <c r="L14" s="70"/>
      <c r="M14" s="70"/>
      <c r="N14" s="70"/>
      <c r="O14" s="70"/>
      <c r="P14" s="70"/>
    </row>
    <row r="15" spans="1:16" s="71" customFormat="1" ht="18" customHeight="1">
      <c r="A15" s="55"/>
      <c r="B15" s="223" t="s">
        <v>479</v>
      </c>
      <c r="C15" s="228">
        <f>TM!C176</f>
        <v>0</v>
      </c>
      <c r="D15" s="228">
        <f>TM!D176</f>
        <v>0</v>
      </c>
      <c r="E15" s="228">
        <f>TM!E176</f>
        <v>0</v>
      </c>
      <c r="F15" s="228">
        <f>TM!F176</f>
        <v>39586199</v>
      </c>
      <c r="G15" s="228">
        <f>TM!G176</f>
        <v>-39586199</v>
      </c>
      <c r="H15" s="228">
        <f>TM!H176</f>
        <v>0</v>
      </c>
      <c r="I15" s="70"/>
      <c r="J15" s="70"/>
      <c r="K15" s="70"/>
      <c r="L15" s="70"/>
      <c r="M15" s="70"/>
      <c r="N15" s="70"/>
      <c r="O15" s="70"/>
      <c r="P15" s="70"/>
    </row>
    <row r="16" spans="1:16" s="71" customFormat="1" ht="18" customHeight="1">
      <c r="A16" s="55"/>
      <c r="B16" s="223" t="s">
        <v>484</v>
      </c>
      <c r="C16" s="228">
        <f>TM!C177</f>
        <v>0</v>
      </c>
      <c r="D16" s="228">
        <f>TM!D177</f>
        <v>0</v>
      </c>
      <c r="E16" s="228">
        <f>TM!E177</f>
        <v>0</v>
      </c>
      <c r="F16" s="228">
        <f>TM!F177</f>
        <v>0</v>
      </c>
      <c r="G16" s="228">
        <f>TM!G177</f>
        <v>-5287106</v>
      </c>
      <c r="H16" s="228">
        <f>TM!H177</f>
        <v>-5287106</v>
      </c>
      <c r="I16" s="70"/>
      <c r="J16" s="70"/>
      <c r="K16" s="70"/>
      <c r="L16" s="70"/>
      <c r="M16" s="70"/>
      <c r="N16" s="70"/>
      <c r="O16" s="70"/>
      <c r="P16" s="70"/>
    </row>
    <row r="17" spans="1:16" s="71" customFormat="1" ht="18" customHeight="1">
      <c r="A17" s="55"/>
      <c r="B17" s="223" t="s">
        <v>485</v>
      </c>
      <c r="C17" s="228">
        <f>TM!C178</f>
        <v>0</v>
      </c>
      <c r="D17" s="228">
        <f>TM!D178</f>
        <v>0</v>
      </c>
      <c r="E17" s="228">
        <f>TM!E178</f>
        <v>0</v>
      </c>
      <c r="F17" s="228">
        <f>TM!F178</f>
        <v>0</v>
      </c>
      <c r="G17" s="228">
        <f>TM!G178</f>
        <v>0</v>
      </c>
      <c r="H17" s="228">
        <f>TM!H178</f>
        <v>0</v>
      </c>
      <c r="I17" s="70"/>
      <c r="J17" s="70"/>
      <c r="K17" s="70"/>
      <c r="L17" s="70"/>
      <c r="M17" s="70"/>
      <c r="N17" s="70"/>
      <c r="O17" s="70"/>
      <c r="P17" s="70"/>
    </row>
    <row r="18" spans="1:16" s="71" customFormat="1" ht="30">
      <c r="A18" s="55"/>
      <c r="B18" s="223" t="s">
        <v>481</v>
      </c>
      <c r="C18" s="228">
        <f>TM!C179</f>
        <v>0</v>
      </c>
      <c r="D18" s="228">
        <f>TM!D179</f>
        <v>0</v>
      </c>
      <c r="E18" s="228">
        <f>TM!E179</f>
        <v>0</v>
      </c>
      <c r="F18" s="228">
        <f>TM!F179</f>
        <v>0</v>
      </c>
      <c r="G18" s="228">
        <f>TM!G179</f>
        <v>-23751720</v>
      </c>
      <c r="H18" s="228">
        <f>TM!H179</f>
        <v>-23751720</v>
      </c>
      <c r="I18" s="70"/>
      <c r="J18" s="70"/>
      <c r="K18" s="70"/>
      <c r="L18" s="70"/>
      <c r="M18" s="70"/>
      <c r="N18" s="70"/>
      <c r="O18" s="70"/>
      <c r="P18" s="70"/>
    </row>
    <row r="19" spans="1:16" s="71" customFormat="1" ht="18" customHeight="1">
      <c r="A19" s="55"/>
      <c r="B19" s="223" t="s">
        <v>482</v>
      </c>
      <c r="C19" s="228">
        <f>TM!C180</f>
        <v>0</v>
      </c>
      <c r="D19" s="228">
        <f>TM!D180</f>
        <v>0</v>
      </c>
      <c r="E19" s="228">
        <f>TM!E180</f>
        <v>0</v>
      </c>
      <c r="F19" s="228">
        <f>TM!F180</f>
        <v>0</v>
      </c>
      <c r="G19" s="228">
        <f>TM!G180</f>
        <v>0</v>
      </c>
      <c r="H19" s="228">
        <f>TM!H180</f>
        <v>0</v>
      </c>
      <c r="I19" s="70"/>
      <c r="J19" s="70"/>
      <c r="K19" s="70"/>
      <c r="L19" s="70"/>
      <c r="M19" s="70"/>
      <c r="N19" s="70"/>
      <c r="O19" s="70"/>
      <c r="P19" s="70"/>
    </row>
    <row r="20" spans="1:16" s="71" customFormat="1" ht="18" customHeight="1">
      <c r="A20" s="55"/>
      <c r="B20" s="225" t="s">
        <v>486</v>
      </c>
      <c r="C20" s="229">
        <f>TM!C181</f>
        <v>0</v>
      </c>
      <c r="D20" s="229">
        <f>TM!D181</f>
        <v>0</v>
      </c>
      <c r="E20" s="229">
        <f>TM!E181</f>
        <v>0</v>
      </c>
      <c r="F20" s="229">
        <f>TM!F181</f>
        <v>0</v>
      </c>
      <c r="G20" s="229">
        <f>TM!G181</f>
        <v>0</v>
      </c>
      <c r="H20" s="229">
        <f>TM!H181</f>
        <v>0</v>
      </c>
      <c r="I20" s="70"/>
      <c r="J20" s="70"/>
      <c r="K20" s="70"/>
      <c r="L20" s="70"/>
      <c r="M20" s="70"/>
      <c r="N20" s="70"/>
      <c r="O20" s="70"/>
      <c r="P20" s="70"/>
    </row>
    <row r="21" spans="1:16" s="71" customFormat="1" ht="18" customHeight="1">
      <c r="A21" s="55"/>
      <c r="B21" s="230" t="str">
        <f>TM!B182</f>
        <v>Sè d­ 30/09/2012</v>
      </c>
      <c r="C21" s="231">
        <f aca="true" t="shared" si="1" ref="C21:H21">SUM(C13:C20)</f>
        <v>20000000000</v>
      </c>
      <c r="D21" s="231">
        <f t="shared" si="1"/>
        <v>598068974</v>
      </c>
      <c r="E21" s="231">
        <f t="shared" si="1"/>
        <v>200000000</v>
      </c>
      <c r="F21" s="231">
        <f t="shared" si="1"/>
        <v>102809849</v>
      </c>
      <c r="G21" s="231">
        <f t="shared" si="1"/>
        <v>723098960</v>
      </c>
      <c r="H21" s="231">
        <f t="shared" si="1"/>
        <v>21623977783</v>
      </c>
      <c r="I21" s="70"/>
      <c r="J21" s="70"/>
      <c r="K21" s="70"/>
      <c r="L21" s="70"/>
      <c r="M21" s="70"/>
      <c r="N21" s="70"/>
      <c r="O21" s="70"/>
      <c r="P21" s="70"/>
    </row>
    <row r="23" spans="1:8" ht="18" customHeight="1">
      <c r="A23" s="39" t="s">
        <v>487</v>
      </c>
      <c r="B23" s="270" t="s">
        <v>488</v>
      </c>
      <c r="C23" s="270"/>
      <c r="D23" s="270"/>
      <c r="E23" s="270"/>
      <c r="F23" s="270"/>
      <c r="G23" s="59">
        <f>TM!F184</f>
        <v>41182</v>
      </c>
      <c r="H23" s="59">
        <f>TM!G184</f>
        <v>40908</v>
      </c>
    </row>
    <row r="24" spans="2:8" ht="18" customHeight="1">
      <c r="B24" s="266" t="s">
        <v>489</v>
      </c>
      <c r="C24" s="266"/>
      <c r="D24" s="266"/>
      <c r="E24" s="266"/>
      <c r="F24" s="266"/>
      <c r="G24" s="146"/>
      <c r="H24" s="146"/>
    </row>
    <row r="25" spans="2:8" ht="18" customHeight="1">
      <c r="B25" s="47" t="s">
        <v>490</v>
      </c>
      <c r="C25" s="47"/>
      <c r="D25" s="47"/>
      <c r="E25" s="47"/>
      <c r="F25" s="47"/>
      <c r="G25" s="146"/>
      <c r="H25" s="146"/>
    </row>
    <row r="26" spans="2:8" ht="18" customHeight="1">
      <c r="B26" s="266" t="s">
        <v>491</v>
      </c>
      <c r="C26" s="266"/>
      <c r="D26" s="266"/>
      <c r="E26" s="47"/>
      <c r="F26" s="48"/>
      <c r="G26" s="167">
        <v>2400000000</v>
      </c>
      <c r="H26" s="167">
        <v>2400000000</v>
      </c>
    </row>
    <row r="27" spans="2:8" ht="18" customHeight="1">
      <c r="B27" s="47" t="s">
        <v>492</v>
      </c>
      <c r="C27" s="47"/>
      <c r="D27" s="47"/>
      <c r="E27" s="47"/>
      <c r="F27" s="47"/>
      <c r="G27" s="167">
        <v>120000000</v>
      </c>
      <c r="H27" s="167">
        <v>120000000</v>
      </c>
    </row>
    <row r="28" spans="2:8" ht="18" customHeight="1">
      <c r="B28" s="47" t="s">
        <v>493</v>
      </c>
      <c r="C28" s="47"/>
      <c r="D28" s="47"/>
      <c r="E28" s="47"/>
      <c r="F28" s="47"/>
      <c r="G28" s="167">
        <v>900000000</v>
      </c>
      <c r="H28" s="167">
        <v>900000000</v>
      </c>
    </row>
    <row r="29" spans="2:8" ht="18" customHeight="1">
      <c r="B29" s="266" t="s">
        <v>494</v>
      </c>
      <c r="C29" s="266"/>
      <c r="D29" s="266"/>
      <c r="E29" s="47"/>
      <c r="F29" s="47"/>
      <c r="G29" s="167"/>
      <c r="H29" s="167"/>
    </row>
    <row r="30" spans="2:8" ht="18" customHeight="1">
      <c r="B30" s="47" t="s">
        <v>495</v>
      </c>
      <c r="C30" s="47"/>
      <c r="D30" s="47"/>
      <c r="E30" s="47"/>
      <c r="F30" s="47"/>
      <c r="G30" s="167">
        <v>1068000000</v>
      </c>
      <c r="H30" s="167">
        <v>1068000000</v>
      </c>
    </row>
    <row r="31" spans="2:8" ht="18" customHeight="1">
      <c r="B31" s="266" t="s">
        <v>496</v>
      </c>
      <c r="C31" s="266"/>
      <c r="D31" s="47"/>
      <c r="E31" s="47"/>
      <c r="F31" s="47"/>
      <c r="G31" s="167">
        <v>150000000</v>
      </c>
      <c r="H31" s="167">
        <v>150000000</v>
      </c>
    </row>
    <row r="32" spans="2:8" ht="18" customHeight="1">
      <c r="B32" s="47" t="s">
        <v>497</v>
      </c>
      <c r="C32" s="47"/>
      <c r="D32" s="47"/>
      <c r="E32" s="47"/>
      <c r="F32" s="47"/>
      <c r="G32" s="167">
        <v>150000000</v>
      </c>
      <c r="H32" s="167">
        <v>150000000</v>
      </c>
    </row>
    <row r="33" spans="2:8" ht="18" customHeight="1">
      <c r="B33" s="47" t="s">
        <v>498</v>
      </c>
      <c r="C33" s="47"/>
      <c r="D33" s="47"/>
      <c r="E33" s="47"/>
      <c r="F33" s="47"/>
      <c r="G33" s="167">
        <v>258000000</v>
      </c>
      <c r="H33" s="167">
        <v>258000000</v>
      </c>
    </row>
    <row r="34" spans="2:8" ht="18" customHeight="1">
      <c r="B34" s="47" t="s">
        <v>499</v>
      </c>
      <c r="C34" s="47"/>
      <c r="D34" s="47"/>
      <c r="E34" s="47"/>
      <c r="F34" s="47"/>
      <c r="G34" s="167">
        <v>150000000</v>
      </c>
      <c r="H34" s="167">
        <v>150000000</v>
      </c>
    </row>
    <row r="35" spans="2:8" ht="18" customHeight="1">
      <c r="B35" s="40" t="s">
        <v>500</v>
      </c>
      <c r="C35" s="40"/>
      <c r="D35" s="40"/>
      <c r="E35" s="40"/>
      <c r="F35" s="40"/>
      <c r="G35" s="167"/>
      <c r="H35" s="167"/>
    </row>
    <row r="36" spans="2:8" ht="18" customHeight="1">
      <c r="B36" s="40" t="s">
        <v>501</v>
      </c>
      <c r="C36" s="40"/>
      <c r="D36" s="40"/>
      <c r="E36" s="40"/>
      <c r="F36" s="40"/>
      <c r="G36" s="167">
        <v>2000000000</v>
      </c>
      <c r="H36" s="167">
        <v>2000000000</v>
      </c>
    </row>
    <row r="37" spans="2:8" ht="18" customHeight="1">
      <c r="B37" s="40" t="s">
        <v>502</v>
      </c>
      <c r="C37" s="40"/>
      <c r="D37" s="40"/>
      <c r="E37" s="40"/>
      <c r="F37" s="40"/>
      <c r="G37" s="167">
        <v>1320000000</v>
      </c>
      <c r="H37" s="167">
        <v>1320000000</v>
      </c>
    </row>
    <row r="38" spans="2:8" ht="18" customHeight="1">
      <c r="B38" s="40" t="s">
        <v>503</v>
      </c>
      <c r="C38" s="40"/>
      <c r="D38" s="40"/>
      <c r="E38" s="40"/>
      <c r="F38" s="40"/>
      <c r="G38" s="167">
        <v>900000000</v>
      </c>
      <c r="H38" s="167">
        <v>900000000</v>
      </c>
    </row>
    <row r="39" spans="2:8" ht="18" customHeight="1">
      <c r="B39" s="40" t="s">
        <v>504</v>
      </c>
      <c r="C39" s="40"/>
      <c r="D39" s="40"/>
      <c r="E39" s="40"/>
      <c r="F39" s="40"/>
      <c r="G39" s="167">
        <v>800000000</v>
      </c>
      <c r="H39" s="167">
        <v>800000000</v>
      </c>
    </row>
    <row r="40" spans="2:8" ht="18" customHeight="1">
      <c r="B40" s="40" t="s">
        <v>505</v>
      </c>
      <c r="C40" s="40"/>
      <c r="D40" s="40"/>
      <c r="E40" s="40"/>
      <c r="F40" s="40"/>
      <c r="G40" s="167">
        <v>700000000</v>
      </c>
      <c r="H40" s="167">
        <v>700000000</v>
      </c>
    </row>
    <row r="41" spans="2:8" ht="18" customHeight="1">
      <c r="B41" s="40" t="s">
        <v>506</v>
      </c>
      <c r="C41" s="40"/>
      <c r="D41" s="40"/>
      <c r="E41" s="40"/>
      <c r="F41" s="40"/>
      <c r="G41" s="167">
        <v>9084000000</v>
      </c>
      <c r="H41" s="167">
        <v>9084000000</v>
      </c>
    </row>
    <row r="42" spans="1:16" s="63" customFormat="1" ht="18" customHeight="1" thickBot="1">
      <c r="A42" s="60"/>
      <c r="B42" s="264" t="s">
        <v>413</v>
      </c>
      <c r="C42" s="264"/>
      <c r="D42" s="264"/>
      <c r="E42" s="264"/>
      <c r="F42" s="264"/>
      <c r="G42" s="168">
        <f>SUM(G26:G41)</f>
        <v>20000000000</v>
      </c>
      <c r="H42" s="168">
        <f>SUM(H26:H41)</f>
        <v>20000000000</v>
      </c>
      <c r="I42" s="62"/>
      <c r="J42" s="62"/>
      <c r="K42" s="62"/>
      <c r="L42" s="62"/>
      <c r="M42" s="62"/>
      <c r="N42" s="62"/>
      <c r="O42" s="62"/>
      <c r="P42" s="62"/>
    </row>
    <row r="43" spans="1:16" s="63" customFormat="1" ht="16.5" thickTop="1">
      <c r="A43" s="60"/>
      <c r="B43" s="57"/>
      <c r="C43" s="57"/>
      <c r="D43" s="57"/>
      <c r="E43" s="57"/>
      <c r="F43" s="57"/>
      <c r="G43" s="64"/>
      <c r="H43" s="64"/>
      <c r="I43" s="62"/>
      <c r="J43" s="62"/>
      <c r="K43" s="62"/>
      <c r="L43" s="62"/>
      <c r="M43" s="62"/>
      <c r="N43" s="62"/>
      <c r="O43" s="62"/>
      <c r="P43" s="62"/>
    </row>
  </sheetData>
  <sheetProtection/>
  <mergeCells count="8">
    <mergeCell ref="B26:D26"/>
    <mergeCell ref="B29:D29"/>
    <mergeCell ref="B31:C31"/>
    <mergeCell ref="B42:F42"/>
    <mergeCell ref="B2:F2"/>
    <mergeCell ref="B3:F3"/>
    <mergeCell ref="B23:F23"/>
    <mergeCell ref="B24:F24"/>
  </mergeCells>
  <printOptions/>
  <pageMargins left="0.53" right="0.26" top="0.3" bottom="0.36" header="0.22" footer="0.2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dattq</cp:lastModifiedBy>
  <cp:lastPrinted>2012-10-22T07:46:43Z</cp:lastPrinted>
  <dcterms:created xsi:type="dcterms:W3CDTF">2011-01-11T01:33:10Z</dcterms:created>
  <dcterms:modified xsi:type="dcterms:W3CDTF">2012-10-23T03:12:04Z</dcterms:modified>
  <cp:category/>
  <cp:version/>
  <cp:contentType/>
  <cp:contentStatus/>
</cp:coreProperties>
</file>